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14520" windowHeight="7875"/>
  </bookViews>
  <sheets>
    <sheet name="Лист1" sheetId="1" r:id="rId1"/>
  </sheets>
  <definedNames>
    <definedName name="_xlnm._FilterDatabase" localSheetId="0" hidden="1">Лист1!$A$12:$K$12</definedName>
  </definedNames>
  <calcPr calcId="162913" calcOnSave="0" concurrentCalc="0"/>
</workbook>
</file>

<file path=xl/calcChain.xml><?xml version="1.0" encoding="utf-8"?>
<calcChain xmlns="http://schemas.openxmlformats.org/spreadsheetml/2006/main">
  <c r="I14" i="1" l="1"/>
  <c r="I15" i="1"/>
  <c r="I16" i="1"/>
  <c r="I17" i="1"/>
  <c r="I18" i="1"/>
  <c r="I19" i="1"/>
  <c r="I21" i="1"/>
  <c r="I22" i="1"/>
  <c r="I24" i="1"/>
  <c r="I25" i="1"/>
  <c r="I28" i="1"/>
  <c r="I29" i="1"/>
  <c r="I30" i="1"/>
  <c r="I31" i="1"/>
  <c r="I32" i="1"/>
  <c r="I34" i="1"/>
  <c r="I35" i="1"/>
  <c r="I36" i="1"/>
  <c r="I37" i="1"/>
  <c r="I38" i="1"/>
  <c r="I39" i="1"/>
  <c r="I40" i="1"/>
  <c r="I41" i="1"/>
  <c r="I42" i="1"/>
  <c r="I43" i="1"/>
  <c r="I44" i="1"/>
  <c r="I45" i="1"/>
  <c r="I46" i="1"/>
  <c r="I47" i="1"/>
  <c r="I48" i="1"/>
  <c r="I49" i="1"/>
  <c r="I50" i="1"/>
  <c r="I51" i="1"/>
  <c r="I52" i="1"/>
  <c r="I53" i="1"/>
  <c r="I54" i="1"/>
  <c r="I55" i="1"/>
  <c r="I56" i="1"/>
  <c r="I57" i="1"/>
  <c r="I58" i="1"/>
  <c r="I59" i="1"/>
  <c r="I60" i="1"/>
  <c r="I61" i="1"/>
  <c r="I62" i="1"/>
  <c r="I63" i="1"/>
  <c r="I64" i="1"/>
  <c r="I65" i="1"/>
  <c r="I66" i="1"/>
  <c r="I67" i="1"/>
  <c r="I68" i="1"/>
  <c r="I69" i="1"/>
  <c r="I70" i="1"/>
  <c r="I71" i="1"/>
  <c r="I72" i="1"/>
  <c r="I73" i="1"/>
  <c r="I74" i="1"/>
  <c r="I75" i="1"/>
  <c r="I76" i="1"/>
  <c r="I77" i="1"/>
  <c r="I78" i="1"/>
  <c r="I79" i="1"/>
  <c r="I88" i="1"/>
  <c r="I100" i="1"/>
  <c r="I110" i="1"/>
  <c r="I116" i="1"/>
  <c r="I122" i="1"/>
  <c r="I123" i="1"/>
  <c r="I128" i="1"/>
  <c r="I129" i="1"/>
  <c r="I132" i="1"/>
  <c r="I141" i="1"/>
  <c r="I144" i="1"/>
  <c r="D148" i="1"/>
  <c r="D149" i="1"/>
  <c r="J141" i="1"/>
  <c r="F147" i="1"/>
  <c r="J132" i="1"/>
  <c r="J123" i="1"/>
  <c r="J116" i="1"/>
  <c r="J107" i="1"/>
  <c r="J108" i="1"/>
  <c r="J109" i="1"/>
  <c r="J110" i="1"/>
  <c r="J93" i="1"/>
  <c r="J94" i="1"/>
  <c r="J95" i="1"/>
  <c r="J96" i="1"/>
  <c r="J97" i="1"/>
  <c r="J98" i="1"/>
  <c r="J99" i="1"/>
  <c r="J100" i="1"/>
  <c r="J82" i="1"/>
  <c r="J83" i="1"/>
  <c r="J84" i="1"/>
  <c r="J85" i="1"/>
  <c r="J86" i="1"/>
  <c r="J87" i="1"/>
  <c r="J88" i="1"/>
  <c r="J14" i="1"/>
  <c r="J15" i="1"/>
  <c r="J22" i="1"/>
  <c r="J23" i="1"/>
  <c r="J26" i="1"/>
  <c r="J27" i="1"/>
  <c r="J33" i="1"/>
  <c r="J79" i="1"/>
  <c r="F148" i="1"/>
  <c r="F149" i="1"/>
  <c r="H147" i="1"/>
  <c r="H148" i="1"/>
  <c r="H149" i="1"/>
  <c r="H129" i="1"/>
  <c r="H128" i="1"/>
  <c r="H122" i="1"/>
  <c r="H108" i="1"/>
  <c r="H109" i="1"/>
  <c r="H107" i="1"/>
  <c r="H99" i="1"/>
  <c r="H98" i="1"/>
  <c r="H97" i="1"/>
  <c r="H96" i="1"/>
  <c r="H95" i="1"/>
  <c r="H94" i="1"/>
  <c r="H93" i="1"/>
  <c r="H87" i="1"/>
  <c r="H86" i="1"/>
  <c r="H85" i="1"/>
  <c r="H84" i="1"/>
  <c r="H83" i="1"/>
  <c r="H82" i="1"/>
  <c r="H78" i="1"/>
  <c r="H77" i="1"/>
  <c r="H76" i="1"/>
  <c r="H75" i="1"/>
  <c r="H74" i="1"/>
  <c r="H73" i="1"/>
  <c r="H72" i="1"/>
  <c r="H71" i="1"/>
  <c r="H70" i="1"/>
  <c r="H69" i="1"/>
  <c r="H68" i="1"/>
  <c r="H67" i="1"/>
  <c r="H66" i="1"/>
  <c r="H65" i="1"/>
  <c r="H64" i="1"/>
  <c r="H63" i="1"/>
  <c r="H62" i="1"/>
  <c r="H61" i="1"/>
  <c r="H60" i="1"/>
  <c r="H59" i="1"/>
  <c r="H58" i="1"/>
  <c r="H57" i="1"/>
  <c r="H56" i="1"/>
  <c r="H55" i="1"/>
  <c r="H54" i="1"/>
  <c r="H53" i="1"/>
  <c r="H52" i="1"/>
  <c r="H51" i="1"/>
  <c r="H50" i="1"/>
  <c r="H49" i="1"/>
  <c r="H48" i="1"/>
  <c r="H47" i="1"/>
  <c r="H46" i="1"/>
  <c r="H45" i="1"/>
  <c r="H44" i="1"/>
  <c r="H43" i="1"/>
  <c r="H42" i="1"/>
  <c r="H41" i="1"/>
  <c r="H40" i="1"/>
  <c r="H39" i="1"/>
  <c r="H38" i="1"/>
  <c r="H37" i="1"/>
  <c r="H36" i="1"/>
  <c r="H35" i="1"/>
  <c r="H34" i="1"/>
  <c r="H33" i="1"/>
  <c r="H32" i="1"/>
  <c r="H31" i="1"/>
  <c r="H30" i="1"/>
  <c r="H29" i="1"/>
  <c r="H28" i="1"/>
  <c r="H27" i="1"/>
  <c r="H26" i="1"/>
  <c r="H25" i="1"/>
  <c r="H21" i="1"/>
  <c r="H24" i="1"/>
  <c r="H19" i="1"/>
  <c r="H18" i="1"/>
  <c r="H17" i="1"/>
  <c r="H16" i="1"/>
  <c r="J144" i="1"/>
</calcChain>
</file>

<file path=xl/sharedStrings.xml><?xml version="1.0" encoding="utf-8"?>
<sst xmlns="http://schemas.openxmlformats.org/spreadsheetml/2006/main" count="539" uniqueCount="270">
  <si>
    <t>Наименование</t>
  </si>
  <si>
    <t>Ед. измерения</t>
  </si>
  <si>
    <t>шт</t>
  </si>
  <si>
    <t>Оборудование, инструменты и мебель</t>
  </si>
  <si>
    <t>НАИМЕНОВАНИЕ КОМПЕТЕНЦИИ</t>
  </si>
  <si>
    <t>Оборудование, мебель, канцелярия и т.п.</t>
  </si>
  <si>
    <t>№</t>
  </si>
  <si>
    <t>1.</t>
  </si>
  <si>
    <t>3.</t>
  </si>
  <si>
    <t>шт.</t>
  </si>
  <si>
    <t>Кол-во</t>
  </si>
  <si>
    <t>Комментарий</t>
  </si>
  <si>
    <t>№ п/п</t>
  </si>
  <si>
    <t>СКЛАД</t>
  </si>
  <si>
    <t>КОМНАТА ГЛАВНОГО ЭКСПЕРТА</t>
  </si>
  <si>
    <t>Технические характеристики инструмента</t>
  </si>
  <si>
    <t>Количество участников</t>
  </si>
  <si>
    <t>Количество рабочих мест для участников</t>
  </si>
  <si>
    <t>Технические характеристики материала</t>
  </si>
  <si>
    <t>оборудование рабочего места</t>
  </si>
  <si>
    <t>Технические характеристики оборудования</t>
  </si>
  <si>
    <t>Набор шариковых ручек</t>
  </si>
  <si>
    <t xml:space="preserve">  набор ручек (3 цвета)</t>
  </si>
  <si>
    <t>оборудование рабочего места эксперта</t>
  </si>
  <si>
    <t>Подробнее на bookvoed.ru: https://www.bookvoed.ru/book?id=6720976&amp;utm_source=yandex.market&amp;utm_medium=cpc&amp;utm_campaign=yandex.market.goods&amp;pp=25da7bdc460088e1c7748fcea471a647&amp;utm_term=6720976&amp;utm_content=src_%7Bsource_type%7D%20%7C%20pst_%7Bposition_type%7D%20%7C%20ps_%7Bposition%7D</t>
  </si>
  <si>
    <t>Набор первой медицинской помощи</t>
  </si>
  <si>
    <t>оборудование площадки ДЭ</t>
  </si>
  <si>
    <t>набор первой помощи в полном комплекте</t>
  </si>
  <si>
    <t xml:space="preserve">оборудование комнаты участников </t>
  </si>
  <si>
    <t>оборудование комнаты экспертов</t>
  </si>
  <si>
    <t>итого:</t>
  </si>
  <si>
    <t>ДОПОЛНИТЕЛЬНЫЕ ТРЕБОВАНИЯ</t>
  </si>
  <si>
    <t>ИТОГО</t>
  </si>
  <si>
    <t>Совок</t>
  </si>
  <si>
    <t>Совок для мусора с ручкой - ручное приспособление, предназначенное для сбора мусора. Рабочая область инструмента изготовлена из металла, что гарантирует износоустойчивость и долгий срок службы. Деревянная рукоятка обеспечивает удобный хват и защиту от выскальзывания во время выполнения работы. </t>
  </si>
  <si>
    <t xml:space="preserve">Толщина 15 мм, длина 2440 мм, ширина 1220 мм, для подмостей </t>
  </si>
  <si>
    <t>ОБЩАЯ ИНФРАСТРУКТУРА ЭКЗАМЕНАЦИОННОЙ ПЛОЩАДКИ</t>
  </si>
  <si>
    <t>Огнетушитель</t>
  </si>
  <si>
    <t>Кулер для питьевой воды</t>
  </si>
  <si>
    <t>Бутыль с питьевой водой для куллера</t>
  </si>
  <si>
    <t>бутыль 18 литров</t>
  </si>
  <si>
    <t>Часы настенные электронные</t>
  </si>
  <si>
    <t>Стеллаж</t>
  </si>
  <si>
    <t>Вешалка-стойка для одежды</t>
  </si>
  <si>
    <t>Напольная вешалка для одежды 45,5 см × 45,5 см × 176 см; Металл</t>
  </si>
  <si>
    <t>Размеры (ДхШхВ) 470х590х890 мм. Цвет - черный, материал обивка. Металлокарска: труба гнутая, круглая D22 мм.</t>
  </si>
  <si>
    <t>КОМНАТА ЭКСПЕРТОВ / ЧЛЕНОВ КОМИССИИ</t>
  </si>
  <si>
    <t>Ноутбук с возможностью к подключению к Вай-фай для комнаты экспертов (на ноутбуке должны быть установлены программы: Microsoft Word, Microsoft Excel, Adobe Reader , а также установлены драйвера для принтера)</t>
  </si>
  <si>
    <t>Принтер (A4, 20 стр / мин, 512Mb, черно-белый лазерный МФУ,  двустор. печать, USB 2.0, сетевой) для комнаты экспертов</t>
  </si>
  <si>
    <t xml:space="preserve"> (A4, 20 стр / мин, 512Mb, черно-белый лазерный МФУ,  двустор. печать, USB 2.0, сетевой) для комнаты экспертов</t>
  </si>
  <si>
    <t>Стол для комнаты экспертов</t>
  </si>
  <si>
    <t>1200*600 мм</t>
  </si>
  <si>
    <t>Стул для комнаты экспертов</t>
  </si>
  <si>
    <t>Ножницы</t>
  </si>
  <si>
    <t>Acer Aspire A517-51G-52GJ Core i5 7200U/8Gb/1Tb/DVD RW/nVidia GeForce Mx130 2Gb/17.3"/IPS/FHD (1920x1080)/Linpus/black/WiFi/BT/Cam/3320mAh Программное обеспечение</t>
  </si>
  <si>
    <t>КОМНАТА ЭКЗАМЕНУЮЩИХСЯ (УЧЕБНЫЙ КАБИНЕТ)</t>
  </si>
  <si>
    <t>ПК в сборе</t>
  </si>
  <si>
    <t>Системный блок: Pentium G4560 / 4 Гб / 500 Гб / HD Graphics 610 / DVDRW / Win10 Home. Монитор 21.5 ЖК Viewsonic (LCD, Wide, 1920x1080, D-Sub, DVI); Клавиатура Keyboard &amp; Optical Mouse &lt;620M&gt; Black (Кл-ра, USB+Мышь 3кн, Roll, USB), ИБП</t>
  </si>
  <si>
    <t>Ребрендинг</t>
  </si>
  <si>
    <t>оборудование учебного кабинета</t>
  </si>
  <si>
    <t xml:space="preserve">Пылеудаляющий аппарат FESTOOL CTL 26 E 583490 </t>
  </si>
  <si>
    <t>Для удаления пыли с ПДК вредных веществ &gt; 1 мг/м³; универсальные и чистые в мастерской и на стройплощадке благодаря комп. констр; используется вместе с электроинструментом, благодаря встроенной автоматике включения/выключения; пригоден для влажного и сухого пылеудаления</t>
  </si>
  <si>
    <t>Лёгкие, но необычайно мощные. Аккумуляторные дрели-шуруповёрты CXS 10,8 В в эргономичной C-образной форме отличаются мощным крутящим моментом, который эффективно работает даже в труднодоступных местах. Своей исключительно компактной конструкцией и продуманным распределением веса они идеально подходят для работы над головой. А благодаря долговечным литий-ионным аккумуляторам с индикатором уровня заряда, системе быстрой смены насадок CENTROTEC и 12-ступенчатой настройке крутящего момента с функцией его отключения они подходят для профессионального использования.</t>
  </si>
  <si>
    <t>Аккумуляторная дрель-шуруповёрт FESTOOL TXS Li 2,6-Set 564510</t>
  </si>
  <si>
    <t>Предназначена для разметки, поверки и контроля линейных размеров по миллиметровой штриховой шкале. Применяется для измерений, не требующих большой точности. Линейки производства СТИЗ (г. Ставрополь) поставляются с первичной заводской поверкой.</t>
  </si>
  <si>
    <t>Удлинитель на катушке Stern 95701 10 м</t>
  </si>
  <si>
    <t xml:space="preserve"> Удлинитель на катушке; Длина кабеля (м): 10; Максимальная мощность (Вт): 2200; Максимальная нагрузка (А): 10; Тип вилки подключения: обычная (евро); Евророзеток с заземлением (шт): 4;</t>
  </si>
  <si>
    <t>Оборудование площадки соревнований</t>
  </si>
  <si>
    <t>Многофункциональный стол FESTOOL MFT/3 495315</t>
  </si>
  <si>
    <t>Многофункциональный стол можно оснастить под любую работу: на нём надёжно фиксируются шина-направляющая или комбинированная малка. Удлинительный элемент MFT 3 позволяет использовать все модули CMS для пиления, фрезерования и шлифования, с подвижным столом можно выполнять торцевание с максимальной шириной реза 830 мм.</t>
  </si>
  <si>
    <t>Торцовочная пила с протяжкой KS 120 REB-Set-UG KAPEX</t>
  </si>
  <si>
    <t>Две направляющие штанги с шариковыми втулками с обеих сторон обеспечивают точный ход каретки. Двойное уплотнение для невероятно долгого срока службы, точная посадка без люфта.</t>
  </si>
  <si>
    <t>Фрезер для дюбельных соединений DF 500 Q-Set DOMINO</t>
  </si>
  <si>
    <t>Овальная форма, увеличение поверхности склеивания, повышение прочности соединения. Система DOMINO объединяет точность круглого шипа с гибкостью обычного плоского шипа – превосходное решение для соединения панелей. Система состоит из дюбельного фрезера DF 500, дюбелей DOMINO разного размера и разнообразной оснастки для особых случаев применения. Результат: необычайно прочные невидимые соединения. С DOMINO Вы сможете сделать ещё больше: собирать каркасные и рамные конструкции, изготавливать ящики и многое другое.</t>
  </si>
  <si>
    <t>CMS - фрезер, комплект  TF 2200 SET 230V Set</t>
  </si>
  <si>
    <t>Ленточно-шлифовальный модуль FESTOOL CMS-MOD-BS 120 570244</t>
  </si>
  <si>
    <t>Точное и простое шлифование профилей; быстрое и простое шлифование кромок; шлифование закруглений и радиусов; шлифование скосов и углов с угловым упором; простая зачистка и финишные работы по различным материалам.</t>
  </si>
  <si>
    <t>Маятниковый лобзик PSB 300 EQ-Plus TRION</t>
  </si>
  <si>
    <t>Маятниковые лобзики TRION — прочность, мощность и эргономичность в своём высшем проявлении. Запатентованная система тройного направления пилки с параллельными упорами из твёрдого сплава отвечает за абсолютную точность, защита от сколов освобождает от доводочных операций. Благодаря отличной эргономике и оптимальному центру тяжести лобзиком TRION легко управлять даже одной рукой.</t>
  </si>
  <si>
    <t>Зенкер с поперечным отверстием для зенкования и привинчивания заподлицо</t>
  </si>
  <si>
    <t>Струбцина для работы одной рукой EZS BESSEY EZS30-8</t>
  </si>
  <si>
    <t>Зажимное усилие до 2000 Н
Переставляется для распора без инструмента благодаря интеллектуальной механике в верхней части
Эргономичная форма 2-компонентной пластмассовой рукоятки за направляющей
Для защиты чувствительных изделий предусмотрены мягкие накладки
В упаковке для системы самообслуживания</t>
  </si>
  <si>
    <t>Пилки для лобзика НС12 WILPU 02110 00005</t>
  </si>
  <si>
    <t>Конверторная сталь, полотно конически шлифованное, зубья наклонно заточены;
Аккуратная поверхность реза; все виды древесины до 30 мм, пластмасса;
Области применения: клееная фанера, твердая древесина, мягкая древесина, древесностружечная плита, пластмассы.</t>
  </si>
  <si>
    <t>Набор пилок для лобзика НGS24 (5 шт.)WILPU 02370 00005</t>
  </si>
  <si>
    <t>Конверторная сталь, зубья разведены и наклонно заточены;
Быстрый рез, полотно для криволинейного реза по всем сортам древесины до 50 мм;
Области применения: клееная фанера, твердая древесина, мягкая древесина, древесностружечная плита.</t>
  </si>
  <si>
    <t>Набор фрез  Форстнера FB Set D 15-35 CE-Zobo (496390)</t>
  </si>
  <si>
    <t>Практичный контейнер для свёрл. Точное сверление отверстий в любом положении и любой глубины: в практичном контейнере 5 свёрл CENTROTEC ZOBO диам. от 15 до 35 мм будут всегда под рукой.
Кассета со свёрлами</t>
  </si>
  <si>
    <t>Сверла CE комплект из 19 шт. с держателем в кассете FESTOOL SBKS-HSS D 1-10</t>
  </si>
  <si>
    <t>Спиральное сверло HSS, заточенное по DIN 338, 19 шт.
Кассета со свёрлами</t>
  </si>
  <si>
    <t>Лобзик с регулируемым раскрытием рамы в диапазоне от 22 до 140 мм. Глубина пиления 120 мм. Удобный регулировочный (для подтягивания пилки) и зажимные винты. Деревянная рукоять. Удобен как при работе по дереву, так и в ювелирном деле. Размер 200 х 140 мм. Производство Pegas (Швейцария).</t>
  </si>
  <si>
    <t xml:space="preserve">Лобзик ручной пегас 150 мм* 120мм, раздвижной с винтами для подтягивания пилки, артикул М00006297 </t>
  </si>
  <si>
    <t xml:space="preserve"> Приспосодление для измерения, измеритель высоты, глубины электронный 0-80 CMT DHG-001</t>
  </si>
  <si>
    <t xml:space="preserve">Приспособление для измерения - измеритель высоты, глубины электронный 0-80 мм
</t>
  </si>
  <si>
    <t>Угломер гониометр 200мм , видоискатель Guage метр 2 в 1</t>
  </si>
  <si>
    <t>Для измерения различных углов</t>
  </si>
  <si>
    <t>Торцевой рубанок Stanley 1-12-200</t>
  </si>
  <si>
    <t xml:space="preserve">Торцевой рубанок Stanley 1-12-020 обладает небольшими размерами для удобного и продолжительного использования. Он легко справится с любой древесиной. Для более качественной и точной работы рубанок полностью регулируется. Благодаря прочной конструкции инструмент способен выдержать каждодневное применение.
</t>
  </si>
  <si>
    <t>Рычажная струбцина FESTOOL FS-HZ 160 491594</t>
  </si>
  <si>
    <t xml:space="preserve">Для надёжной фиксации шины-направляющей, вставляется в нижний паз
Надёжная фиксация с MFT 3
Форма жёсткой скобы подогнана к пазу шин-направляющих и профилям MFT и PRECISIO
Струбцина изготовлена из стали, которая не подвержена коррозии и деформациям
Натяжной и ослабляющий рычаги имеют удобную форму, которая хорошо ложится в руке и не скользит
Диапазон зажима 160 мм
В упаковке 1 шт.
</t>
  </si>
  <si>
    <t>Винтовая струбцина FESTOOL FSZ 300 489571</t>
  </si>
  <si>
    <t xml:space="preserve">Винтовая струбцина для надёжной фиксации шины-направляющей, вставляется в нижний паз.
Надёжная фиксация с MFT 3.
Форма жёсткой скобы подогнана к пазу шин-направляющих и профилям MFT и PRECISIO.
Диапазон зажима 300 мм
В упаковке 2 шт.
</t>
  </si>
  <si>
    <t>Фреза четвертная  артикул 660.351.11</t>
  </si>
  <si>
    <t>Фреза четвертная со сменными ножами Z2 S=12,7 D=34,9x12 RH</t>
  </si>
  <si>
    <t>Обгонные фрезы со сменными ножами, фиксируемые винтами Torx.
Оснащены двумя сменными твёрдосплавными ножами, каждый из которых имеет две прецизионно заточенные грани и при затуплении одной переворачивается на 180 градусов для работы следующей.
Обеспечивают великолепное качество обрабатываемой кромки.
сдвумя подшипниками сверху 791.011.00 и снизу 791.007.00 .
Техника: ручной фрезер, станок с программным управлением.</t>
  </si>
  <si>
    <t xml:space="preserve"> Фреза обгонная   S 12, D 19x50x110  артикул 657.993.11</t>
  </si>
  <si>
    <t>Зажим механический с горизонтальной ручкой GH-201-B, усилие 90 кг, база 25 мм GOOD HAND GH-201-B</t>
  </si>
  <si>
    <t>Оптимальная модель устройства быстрой фиксации для выполнения стандартных задач по прижатию обрабатываемой детали (зажим с горизонтальной ручкой).
Прижимной винт имеет обрезиненный наконечник. U-образная штанга позволяет регулировать положение прижимного винта.</t>
  </si>
  <si>
    <t>CMT 718.079.11 Фреза ласточкин хвост 18гр. монолитная S6 D7,9x6 HOFFMANN W2 RH</t>
  </si>
  <si>
    <t>Фрезы «ласточкин хвост» соответствуют большинству популярных приспособлений для изготовления соединений</t>
  </si>
  <si>
    <t>Разметочная Т-образная линейка высокой точности с упором Incra T-rule 300х50мм T-RULE300M</t>
  </si>
  <si>
    <t xml:space="preserve">Разметочная Т-образная линейка высокой точности.
Снабжена упором, позволяющим позиционировать линейку точно перпендикулярно краю заготовки, при этом нулевая отметка гарантированно находится на краю заготовки. 
Линейки выполнены из тонкой упругой листовой нержавеющей стали, упор из анодированного алюминия. 
C линейкой Инкра Вы располагаете карандаш точно в определённом отверстии линейки, что исключает погрешность. 
 </t>
  </si>
  <si>
    <t xml:space="preserve">Точилка Veritas Mk.II Narrow-Blade Honing Guide 3-38 мм М00010565 ПЛЮС Брусок абразивный японский комбинированный 1000 / 6000 King М00000609 </t>
  </si>
  <si>
    <t>Точилка Veritas Mk.II Narrow-Blade Honing Guide :
Позволяет затачивать преимущественно узкие лезвия от 3 мм до 38 мм
Идеально подходит для заточки стамесок с треугольным сечением.
Приспособление позволяет затачивать лезвия под углом от  15º до 40º, и обратные углы от 10º до 20º 
Также используется для коротких суженных и др. японских ножей рубанков и стамесок.</t>
  </si>
  <si>
    <t xml:space="preserve"> Брусок абразивный японский комбинированный 1000 / 6000 205*50*25 мм King 711005 М00000609</t>
  </si>
  <si>
    <t>Комбинированный японский водный камень. Используется для заточки и окончательной доводки.  Перед использованием замочить в воде на 2-10 мин.</t>
  </si>
  <si>
    <t>Камень точильный King, #4000, 176*52*15мм, финишный с подставкой</t>
  </si>
  <si>
    <t>Точильный брусок King, созданный ведущей японской фирмой, поможет вам быстро и качественно восстановить остроту ножа. Камень отличается мягкостью, которая исключает появление на металлической кромке микротрещин. Зернистый материал эффективен для любой стали, а геометрия бруска обеспечивает правильный угол заточки.</t>
  </si>
  <si>
    <t>Камень точильный водный Naniwa Super Stone 10000 grit IN-2090</t>
  </si>
  <si>
    <t>Точильный камень водный из синтетической керамики, мелкозернистый, для финишной обработки и полировки лезвия</t>
  </si>
  <si>
    <t>М00007648 - Угольник плоский Shinwa, 100*50мм</t>
  </si>
  <si>
    <t>Угольник плоский Shinwa, 100*50мм. Ширина полотна - 10мм, толщина - 1.2мм. Крупные, хорошо читаемые цифры. Двусторонняя внутренняя (шаг 1см) и внешняя (шаг 1мм) разметка. Материал - нерж. сталь. Масса - 13г. Производство - Shinwa (Япония).</t>
  </si>
  <si>
    <t>М00009179 - Угольник с подошвой, Shinwa, 90мм</t>
  </si>
  <si>
    <t>Угольники с подошвой малого размера от SHINWA. Удобны для разметки как карандашом так и ножом. Подошва выполнена из бронзы, лезвие - из нержавеющей стали. Производство - Shinwa (Япония) Артикул Название Размер подошвы,мм Размер лезвия,мм Вес, г Отклонение от перпендикулярности 62020 Shinwa 45мм 35 х 12 х 6 45 х 11 х 1,5 26 менее 0,04мм на длине 45мм 62023 Shinwa 90мм 55 х 15 х 6 90 х 13 х 1,5 53 менее 0,09мм на длине 90мм</t>
  </si>
  <si>
    <t xml:space="preserve">Используется для разметки прямых углов и углов 45 градусов, для чего имеет специальный скос на подошве.
Двухсторонняя разметка на 200 мм толщина пера 1,5 мм.
Точность +/- 0.1 мм на 100 мм.
Линейка выполнена из нержавеющей стали, подошва выполнена из алюминия. </t>
  </si>
  <si>
    <t>Угольник с подошвой, Shinwa, 300мм М00003471</t>
  </si>
  <si>
    <t>Фреза концевая CMT обгонная с подшипником D=12,7 I=7,9 S=1/4" L=46,0 801.128.11B</t>
  </si>
  <si>
    <t>Фреза пазовая (Петли) с подшипником TCT S=6,35 D=12,7x 7,9</t>
  </si>
  <si>
    <t>Втулка переходная разрезная (6.35 мм; 8х25 мм) CMT 799.064.00</t>
  </si>
  <si>
    <t>Втулка переходная разрезная CMT 799.064.00 применяется в работе с фрезерами CMT. Служит переходником для фрез, размер хвостовика которых меньше диаметра зажимной цанги фрезера. Позволяет работать фрезами с диаметром хвостовика 6.35 мм.</t>
  </si>
  <si>
    <t xml:space="preserve">Цикли прямоугольные Pax Cabinet Scraper Set, 0.8 мм, 3шт. М00005140 </t>
  </si>
  <si>
    <t>Предназначены для циклевания древесины</t>
  </si>
  <si>
    <t>Наводка для цикль Veritas Carbede Burnisher, 110мм</t>
  </si>
  <si>
    <t>Эта точилка изготовлена в первую очередь для наводки изогнутых цикль и цикль для мелких деталей. Процесс заточки похож на чистку фруктов ножом на себя. Стержень выполнен из твердого карбида железа диаметром 3.2 мм и длиной 19 мм. Деревянная рукоять с обжимным кольцом. Производство США</t>
  </si>
  <si>
    <t>Изящные французские кронциркули для наружных измерений выполнены из стали.Доступны к заказу 4 типоразмера кронциркулей: от 150мм до 500мм.  Ножки кронциркуля закалены. Поверхность вороненная, исключение-кронциркуль типоразмером 500мм - шлифованная поверхность. Рабочие гайки выполнены из бронзы. Зажимной винт выполнен с овальной проточкой для быстрого  открытия и закрытия.Будут чрезвычайно удобны при выполнении токарных работ, переносе размеров, разметке шипов и при выполнении плотницких работ. Произведено во Франции.</t>
  </si>
  <si>
    <t xml:space="preserve"> Кронциркуль прямой наружный 150мм, пружинный</t>
  </si>
  <si>
    <t>Рейсмус Veritas, 150мм, c микрорегулировкой 05N35.21 М00002958</t>
  </si>
  <si>
    <t xml:space="preserve">Предназначен для очень точной маркировки.
Имеет высокоточный механизм регулировки с помощью специальной гайки. </t>
  </si>
  <si>
    <t>Набор из 6 стамесок SUPER 2009 LINE PROFI в деревянной коробке 6, 10, 12, 16, 20, 26 мм</t>
  </si>
  <si>
    <t>Для формирования шиповых соединений, а так же зачистки поверхностей</t>
  </si>
  <si>
    <t>Горизонтальный зажим с открытым плечом и горизонтальным основанием STC-HH BESSEY STC-HH50</t>
  </si>
  <si>
    <t>Рычаг в положении зажима расположен горизонтально
Автоматическая плавная подстройка высоты зажима (до 40 мм) при сохранении зажимного усилия почти на одном уровне без ручной регулировки прижимного винта
Настройка зажимного усилия до 2500 Н с помощью установочного винта на шарнире
Прочная конструкция из улучшенного металла для большого срока службы
Расположение отверстий в основании подходит для метрической и дюймовой системы
Высококачественная двухкомпонентная пластиковая рукоятка, маслостойкая, противоскользящая поверхность</t>
  </si>
  <si>
    <t>Ленточный зажим BESSEY BAN400</t>
  </si>
  <si>
    <t>Четыре уголка фиксируют прямоугольные детали
Равномерное давление на все четыре угла
Эргономичная рукоятка позволяет работать с комфортом
В розничной упаковке
Габариты: 360 x 235 x 50 мм</t>
  </si>
  <si>
    <t xml:space="preserve">Мобильный стеллаж для струбцин BESSEY ZW </t>
  </si>
  <si>
    <t xml:space="preserve">Очень устойчивая металлическая конструкция на роликах Вмещает даже длинные струбцины Размеры: 100 x 60 x 153 см С табличкой и держателем таблички </t>
  </si>
  <si>
    <t>Шлифовальные круги STF D150/16 P120 RU2/50 Festool</t>
  </si>
  <si>
    <t xml:space="preserve">Шлифовальные круги Festool Rubin 2 STF D150/48 P220 RU2/50 </t>
  </si>
  <si>
    <t>Высокопроизводительный абразивный материал для древесных материалов.
предварительное шлифование для лакирования или пропитки маслом при столярных/малярных работах, а также в деревообрабатывающей/мебельной промышленности</t>
  </si>
  <si>
    <t>Очки 3M™ «Секьюрофит» (SF201AF-EU) прозрачные</t>
  </si>
  <si>
    <t>очень легкие открытые очки с боковой защитой. Технология равномерного распределения давления 3M™ обеспечивает отличное прилегание к разным типам лица и отсутствие давления, устраняет необходимость регулировки, что делает эти защитные очки менее сложными и более надежными. Защитные свойства: высокопрочная поликарбонатная линза защищает (спереди и сбоку) от летящих частиц (45 м/с) и УФ-излучения. Обеспечивает хорошее распознавание цветов. Оптический класс 1.</t>
  </si>
  <si>
    <t>Наушники 3M™ Peltor™ Optime™ II со стандартным оголовьем (H520A-407-GQ)</t>
  </si>
  <si>
    <t>Наушники предназначены для применения в условиях опасных уровней шума и способны ослаблять даже самые низкочастотные шумы. Наполнитель изолирующих валиков представляет собой уникальное сочетание геля и вспененного пластика, которое обеспечивает оптимальную изоляцию при низком контактном давлении, гарантируя удобство даже в условиях длительного использования.</t>
  </si>
  <si>
    <t>Пильный диск Freud LU1F 0200 D300x2.7/1.8x30 Z=28 WZ для древесины с тонким пропилом</t>
  </si>
  <si>
    <t>Твердосплавная дисковая пила Freud LU1F 0200 используется для продольного пиления мягкой и твердой (высушенной древесины) без выпадающих сучков. Уменьшенная глубина пропила обеспечивает подачу заготовки. Пильный диск устанавливается на циркулярные (настольные), ручные (переносные) станки. Диск имеет переменный 10 градусный зуб, с положительным передним углом</t>
  </si>
  <si>
    <t>Струбцины 800 мм</t>
  </si>
  <si>
    <t>характеристики на усмотрение организатора</t>
  </si>
  <si>
    <t>Струбцины 600 мм</t>
  </si>
  <si>
    <t>Ø сменной шлифтарелки 150 мм, Частота вращ. при эксцентр. движении 6 000 - 10 000 об/мин, Ход шлифования 3 мм, Потребляемая мощность 400 Вт, Масса 1,2 кг</t>
  </si>
  <si>
    <t xml:space="preserve">ШЛИФМАШ. ЭКСЦЕНТРИК. FESTOOL </t>
  </si>
  <si>
    <t>ФРЕЗЕР вертикальный в контейнере с кассетой для фрез, с 10 фрезами</t>
  </si>
  <si>
    <t>Фрезерование/долбление, Диаметр рабочего инструмента 63 мм, Ход фрезы 70 мм, Глубина фрезерования 0-8 мм, Диаметр цанги 8 и 12 мм, Потребляемая мощность 1400 Вт, Число оборотов холостого хода 10000-22500 об/мин, двусторонний зажим стоек, Система шин-направляющих, Система быстрого торможения</t>
  </si>
  <si>
    <t>Столярный клей</t>
  </si>
  <si>
    <t>Металлическая линейка 500 мм</t>
  </si>
  <si>
    <t>значения в мм, тонкие риски, верхняя градуировка - 1мм, нижняя - 0,5мм; ребра параллельны</t>
  </si>
  <si>
    <t>Угольник 300 мм</t>
  </si>
  <si>
    <t>Отсчет от внешнего и внутреннего угла инструмента. Материал нерж. сталь. Разметка в мм. Цена деления - мм. Матовая поверхность и точная гравированная разметка, ширина угольника -20мм,толщина - 2мм</t>
  </si>
  <si>
    <t>Малка</t>
  </si>
  <si>
    <t>для копирования углов и разметки. Размер 250 х 220, в сложенном состоянии 250 х 19 х 5.5 мм. Материал малки нерж. сталь, материал зажимной гайки - латунь. Масса 202 г</t>
  </si>
  <si>
    <t>Щуп измерительный</t>
  </si>
  <si>
    <t xml:space="preserve">Для измерения зазора от 0.05 до 1.00 мм. Материал: инструментальная сталь. 
</t>
  </si>
  <si>
    <t>Разметочный скотч</t>
  </si>
  <si>
    <t>бумажный скотч в чёрном цвете с белыми полосками. 
Ширина рулона 2,4 сантиметра, длина рулона 50 метров</t>
  </si>
  <si>
    <t>Кисть для нанесения клея</t>
  </si>
  <si>
    <t>Рулетка</t>
  </si>
  <si>
    <t>Мусорная корзина</t>
  </si>
  <si>
    <t>Лоток для деревянных отходов</t>
  </si>
  <si>
    <t>Материал шлифовальный Rubin II P 120, компл. из 50 шт. STF D150/16 P120 RU 2/50 Festool 499121</t>
  </si>
  <si>
    <t>Зенкер с поперечным отверстием FESTOOL QLS D2- 8 CE 492520 РАСХОДНИК</t>
  </si>
  <si>
    <t xml:space="preserve">Резак для резки шпона Rexel ClassicCut CL120
</t>
  </si>
  <si>
    <t>Сабельный резак длярезки шпона Rexel СlassicCut CL 120 подходит для домашнего и офисного применения. Длина реза — 460 мм. Позволяет одновременно разрезать до десяти листов стандартной плотности. Стопка бумаги прижимается автоматически. Прорезиненная рукоятка помогает избежать соскальзывания руки. Специальный защитный экран предотвращает возможное прикосновение пользователя к ножу. Имеет прочное основание с нескользящими ножками</t>
  </si>
  <si>
    <t>Верстак столярный</t>
  </si>
  <si>
    <t>длина от 1700мм, с двумя тисками, с регулируемой высотой</t>
  </si>
  <si>
    <t>НА 5 УЧАСТНИКОВ /5 РАБОЧИХ МЕСТ</t>
  </si>
  <si>
    <t>Металлическая линейка измерительная СТИЗ Л-1000СТИЗ-П  1000 мм(b=40vv) ГОСТ 427-75 СТИЗ с поверкой</t>
  </si>
  <si>
    <t>Зажим на 800 мм</t>
  </si>
  <si>
    <t>Зажим на 600 мм</t>
  </si>
  <si>
    <t xml:space="preserve">Оборудование площадки </t>
  </si>
  <si>
    <t>Расходные материалы для выполнения конкурсного задания</t>
  </si>
  <si>
    <t>Доска сух. строг, дуб, 360 x 57 x 21 мм</t>
  </si>
  <si>
    <t>Доска сух. строг, дуб, 360 x 57 x 10 мм</t>
  </si>
  <si>
    <t>Доска сух. строг, дуб, 360 x 43 x 10 мм</t>
  </si>
  <si>
    <t>Фанерованный  МДФ, дуб, 350 x 300 x 7 мм</t>
  </si>
  <si>
    <t>Фанерованная МДФ</t>
  </si>
  <si>
    <t>Ручки для ящика</t>
  </si>
  <si>
    <t>МДФ для изготовления шаблонов 800х600х6</t>
  </si>
  <si>
    <t>МДФ, толщина 6 мм</t>
  </si>
  <si>
    <t>НА 6 ЭКСПЕРТОВ (ПЛОЩАДКА)</t>
  </si>
  <si>
    <t>Степлер</t>
  </si>
  <si>
    <t>Бумага 500 листов А 4</t>
  </si>
  <si>
    <t>Папки-планшеты</t>
  </si>
  <si>
    <t>Флешка</t>
  </si>
  <si>
    <t>Стол для проведения оценки изделия</t>
  </si>
  <si>
    <t>1200х600 мм</t>
  </si>
  <si>
    <t>Металл, Габариты, мм: 2000х1130х400, Кол-во полок, шт: 4, Нагрузка на полку, кг: 200</t>
  </si>
  <si>
    <t>куб.м</t>
  </si>
  <si>
    <t>имеется в ОУ</t>
  </si>
  <si>
    <t>Образовательная организация</t>
  </si>
  <si>
    <t>Государственное автономное профессиональное образовательное учреждение Свердловской области "Уральский колледж технологий и предпринимательства"</t>
  </si>
  <si>
    <t>Утверждаю директор</t>
  </si>
  <si>
    <t>_______________________ /Н.А.Доронин/</t>
  </si>
  <si>
    <t>Эксперт (сертифицированный, демэкзамена, рег.чемпионата- ответственный в ОО за компетенцию)</t>
  </si>
  <si>
    <t>"20" июня 2019 г.</t>
  </si>
  <si>
    <t>Количество экспертов</t>
  </si>
  <si>
    <t>МП</t>
  </si>
  <si>
    <t>Производство мебели</t>
  </si>
  <si>
    <t>Паршаков Иван Викторович</t>
  </si>
  <si>
    <r>
      <t xml:space="preserve">Инфраструктурный лист мастерской  "Производство мебели"  в соответствии с  ИЛ  по проведению </t>
    </r>
    <r>
      <rPr>
        <b/>
        <sz val="12"/>
        <rFont val="Times New Roman"/>
        <family val="1"/>
        <charset val="204"/>
      </rPr>
      <t>демонстрационного экамена</t>
    </r>
    <r>
      <rPr>
        <b/>
        <sz val="12"/>
        <color indexed="8"/>
        <rFont val="Times New Roman"/>
        <family val="1"/>
        <charset val="204"/>
      </rPr>
      <t xml:space="preserve"> по стандартам Вордскиллс Россия 2019 год,</t>
    </r>
    <r>
      <rPr>
        <b/>
        <sz val="12"/>
        <rFont val="Times New Roman"/>
        <family val="1"/>
        <charset val="204"/>
      </rPr>
      <t xml:space="preserve"> код 1.1</t>
    </r>
    <r>
      <rPr>
        <b/>
        <sz val="12"/>
        <color indexed="8"/>
        <rFont val="Times New Roman"/>
        <family val="1"/>
        <charset val="204"/>
      </rPr>
      <t xml:space="preserve">.   (ссылка на ИЛ)
</t>
    </r>
  </si>
  <si>
    <t>Стоимость одной единицы</t>
  </si>
  <si>
    <t>Стоимость общая</t>
  </si>
  <si>
    <r>
      <t xml:space="preserve">Источник финансирования </t>
    </r>
    <r>
      <rPr>
        <b/>
        <u/>
        <sz val="10"/>
        <color theme="1"/>
        <rFont val="Times New Roman"/>
        <family val="1"/>
        <charset val="204"/>
      </rPr>
      <t>бюджет</t>
    </r>
    <r>
      <rPr>
        <b/>
        <sz val="10"/>
        <color theme="1"/>
        <rFont val="Times New Roman"/>
        <family val="1"/>
        <charset val="204"/>
      </rPr>
      <t xml:space="preserve"> (руб.)</t>
    </r>
  </si>
  <si>
    <r>
      <t>Источник финансирования</t>
    </r>
    <r>
      <rPr>
        <b/>
        <u/>
        <sz val="10"/>
        <color indexed="8"/>
        <rFont val="Times New Roman"/>
        <family val="1"/>
        <charset val="204"/>
      </rPr>
      <t xml:space="preserve"> внебюджет (руб.)</t>
    </r>
  </si>
  <si>
    <t>НА 1 УЧАСТНИКА /1 РАБОЧЕЕ МЕСТО</t>
  </si>
  <si>
    <t>дубовая доска</t>
  </si>
  <si>
    <t>оборудование комнаты экспертов, имеется в ОУ</t>
  </si>
  <si>
    <t>для металлических скрепок</t>
  </si>
  <si>
    <t>белая</t>
  </si>
  <si>
    <t>обычные для резки бумаги</t>
  </si>
  <si>
    <t>обычные пластиковые</t>
  </si>
  <si>
    <t>для USB порта</t>
  </si>
  <si>
    <t>Заказ табличек на двери, визиток, флайеров и прочей рекламной продукции</t>
  </si>
  <si>
    <t>согласно ГОСТ</t>
  </si>
  <si>
    <t>для питьевой воды</t>
  </si>
  <si>
    <t>бутыль для кулера</t>
  </si>
  <si>
    <t>настенные электронные</t>
  </si>
  <si>
    <t>расходные материалы</t>
  </si>
  <si>
    <t>ПРИМЕЧАНИЕ</t>
  </si>
  <si>
    <t>Областной бюджет</t>
  </si>
  <si>
    <t>Внебюджет</t>
  </si>
  <si>
    <t>Всего</t>
  </si>
  <si>
    <t xml:space="preserve">Ремонт  мастерских в соотвествии с методическими рекомендациями по брендированию   </t>
  </si>
  <si>
    <t>Х</t>
  </si>
  <si>
    <t>Оборудование в соотвествии с инфраструктурным листом</t>
  </si>
  <si>
    <t>Пояснительная записка</t>
  </si>
  <si>
    <t>Обоснование выбора базового инфраструктурного листа</t>
  </si>
  <si>
    <t>Размещение мастерских (общая площадь, количество рабочих мест, количество учебных мест, количество рабочих мест ЦПДЭ)</t>
  </si>
  <si>
    <t>Обоснование изменений, вносимых в инфраструктурный лист мастерской (например: поз.5 добавлена в соответствии с ФГОС …)</t>
  </si>
  <si>
    <t>Координатор</t>
  </si>
  <si>
    <t>Н.В.Дульцева</t>
  </si>
  <si>
    <t>Дата "_____" ______________ 2019 г.</t>
  </si>
  <si>
    <t xml:space="preserve">Лист согласования инфраструктурного листа </t>
  </si>
  <si>
    <t>ФИО Директора</t>
  </si>
  <si>
    <t>Н.А.Доронин</t>
  </si>
  <si>
    <t>ФИО Координатора</t>
  </si>
  <si>
    <t>Согласовано:</t>
  </si>
  <si>
    <t>Шавалиев А.Н.,                                                                                           директор Департамента профессионального образования Свердловской области</t>
  </si>
  <si>
    <t>____________________________</t>
  </si>
  <si>
    <t xml:space="preserve">Бурганова О.В.,                                                                                          директор ГАПОУ СО "Уральский колледж строительства, архитектуры и предпринимательства" </t>
  </si>
  <si>
    <t>Лихачева В.А.,                                                                                            руководитель Центра опережающей профессиональной подготовки Свердловской области</t>
  </si>
  <si>
    <t xml:space="preserve">Нельмина М.В.,                                                                                           старший методист Центра опережающей профессиональной подготовки Свердловской области </t>
  </si>
  <si>
    <t xml:space="preserve">Березин М.С.,                                                                                             педагог дополнительного образования, дизайнер  Центра опережающей профессиональной подготовки Свердловской области </t>
  </si>
  <si>
    <t>Мастерская   Производство мебели</t>
  </si>
  <si>
    <t>Обычная ручная</t>
  </si>
  <si>
    <t>на 3,0 метра</t>
  </si>
  <si>
    <t>пластиковая</t>
  </si>
  <si>
    <t>Минимальное количество рабочих мест по компетенции «Облицовка плиткой» - 6.</t>
  </si>
  <si>
    <t>Мастерская будет размещаться в корпусе учебных мастерских на 1 этаже. Общая площадь 120 м.кв. Рабочих мест 5, на каждом рабочем месте могжет работать 1 обучающийся. Минимальное количество рабочих мест по компетенции «Производство мебели» - 5. Количество рабочих мест ЦПДЭ - 5, количество участников демонстрационного экзамена 5 (на 1 рабочее место 1 экзаменующийся). Рабочие зоны участников размером 3х5 метров, зона экзаменуемых 4х4 метра.  Мастерская будет использоваться в учебном процессе для проведения учебной практики обучающихся по профессии среднего профессионального образования 29.01.29 «Мастер столярного и мебельного производства».</t>
  </si>
  <si>
    <t>Позиция 2 ПК в сборе  в разделе Комната участников добавлена в соответствии с ФГОС 29.01.29 Мастер столярного и мебельного производства, а также в соответствии с концепцией цифровизации образовательного процесса. Компетенция Производство мебели включает в себя изготовление отдельно стоящих и встроенных готовых предметов мебели или их секций с использованием дерева в качестве единственного или основного материала. Процесс производства также может включать в себя и дизайн мебели, поэтому высококвалифицированному специалисту нужно умение пользоваться компьютерной техникой, специальными программами по раскрою древесины, моделиолванию мебельных изделий и т.д. Мебельщик обладает отличными навыками подготовки чертежа, чтения чертежа, а при необходимости и внесении изменений в чертеж, для этого также необходима компьютерная техника и специализированные программы.</t>
  </si>
  <si>
    <t xml:space="preserve">В качестве базового выбран инфраструктурный лист по компетенции Производство мебели на демонстрационный экзамен 2109 года. Оценочные материалы  утверждены Правлением Союза (Протокол №44 от 03.12.2018 г.) и одобрены Решением Экспертного совета при Союзе «Агентство развития профессиональных сообществ и рабочих кадров «Молодые профессионалы (Ворлдскиллс Россия)» (Протокол №18/11 от 12.11.2018 г.). Данный инфраструктурный лист наиболее актуален по компетенции Производство мебели. Позволяет скомплектовать мастерскую под проведение демонстрационного экзамена. Выбран КОД 1.1. наиболее оптимальный по площади рабочего места. КОД 1.1 - комплект с максимально возможным баллом 31 и продолжительностью 4 часа, предусматривающий задание для оценки знаний, умений и навыков по минимальным требованиям Спецификации стандарта компетенции «Производство мебели». КОД 1.1  по компетенции «Производство мебели» позволяет провести демонстрационный экзамен по стандартам Ворлдскиллс Россия по профессии среднего профессионального образования 29.01.29 «Мастер столярного и мебельного производства».
</t>
  </si>
  <si>
    <t>ГАПОУ СО "Уральский колледж технологий ипредпринимательства"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</si>
</sst>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7" formatCode="#,##0.00\ &quot;₽&quot;;\-#,##0.00\ &quot;₽&quot;"/>
    <numFmt numFmtId="164" formatCode="#,##0.00\ &quot;₽&quot;"/>
    <numFmt numFmtId="165" formatCode="#,##0.00\ _₽"/>
  </numFmts>
  <fonts count="28" x14ac:knownFonts="1">
    <font>
      <sz val="11"/>
      <color theme="1"/>
      <name val="Calibri"/>
      <family val="2"/>
      <scheme val="minor"/>
    </font>
    <font>
      <u/>
      <sz val="11"/>
      <color theme="10"/>
      <name val="Calibri"/>
      <family val="2"/>
      <scheme val="minor"/>
    </font>
    <font>
      <sz val="10"/>
      <color theme="1"/>
      <name val="Times New Roman"/>
      <family val="1"/>
      <charset val="204"/>
    </font>
    <font>
      <b/>
      <sz val="10"/>
      <color theme="1"/>
      <name val="Times New Roman"/>
      <family val="1"/>
      <charset val="204"/>
    </font>
    <font>
      <sz val="10"/>
      <name val="Times New Roman"/>
      <family val="1"/>
      <charset val="204"/>
    </font>
    <font>
      <b/>
      <sz val="10"/>
      <name val="Times New Roman"/>
      <family val="1"/>
      <charset val="204"/>
    </font>
    <font>
      <b/>
      <sz val="10"/>
      <color rgb="FFFF0000"/>
      <name val="Times New Roman"/>
      <family val="1"/>
      <charset val="204"/>
    </font>
    <font>
      <b/>
      <sz val="10"/>
      <color indexed="8"/>
      <name val="Times New Roman"/>
      <family val="1"/>
      <charset val="204"/>
    </font>
    <font>
      <b/>
      <sz val="11"/>
      <color rgb="FFFF0000"/>
      <name val="Calibri"/>
      <family val="2"/>
      <charset val="204"/>
      <scheme val="minor"/>
    </font>
    <font>
      <sz val="10"/>
      <color indexed="8"/>
      <name val="Times New Roman"/>
      <family val="1"/>
      <charset val="204"/>
    </font>
    <font>
      <sz val="11"/>
      <color theme="1"/>
      <name val="Times New Roman"/>
      <family val="1"/>
      <charset val="204"/>
    </font>
    <font>
      <sz val="10"/>
      <color rgb="FF000000"/>
      <name val="Times New Roman"/>
      <family val="1"/>
      <charset val="204"/>
    </font>
    <font>
      <sz val="11"/>
      <name val="Times New Roman"/>
      <family val="1"/>
      <charset val="204"/>
    </font>
    <font>
      <b/>
      <u/>
      <sz val="10"/>
      <color theme="1"/>
      <name val="Times New Roman"/>
      <family val="1"/>
      <charset val="204"/>
    </font>
    <font>
      <b/>
      <u/>
      <sz val="10"/>
      <color indexed="8"/>
      <name val="Times New Roman"/>
      <family val="1"/>
      <charset val="204"/>
    </font>
    <font>
      <b/>
      <sz val="12"/>
      <color theme="1"/>
      <name val="Times New Roman"/>
      <family val="1"/>
      <charset val="204"/>
    </font>
    <font>
      <sz val="10"/>
      <color rgb="FF333333"/>
      <name val="Times New Roman"/>
      <family val="1"/>
      <charset val="204"/>
    </font>
    <font>
      <sz val="11"/>
      <color rgb="FF001A34"/>
      <name val="Times New Roman"/>
      <family val="1"/>
      <charset val="204"/>
    </font>
    <font>
      <sz val="10"/>
      <color rgb="FFFF0000"/>
      <name val="Times New Roman"/>
      <family val="1"/>
      <charset val="204"/>
    </font>
    <font>
      <sz val="12"/>
      <color theme="1"/>
      <name val="Times New Roman"/>
      <family val="1"/>
      <charset val="204"/>
    </font>
    <font>
      <sz val="11"/>
      <color rgb="FF000000"/>
      <name val="Times New Roman"/>
      <family val="1"/>
      <charset val="204"/>
    </font>
    <font>
      <sz val="12"/>
      <color rgb="FF333333"/>
      <name val="Times New Roman"/>
      <family val="1"/>
      <charset val="204"/>
    </font>
    <font>
      <sz val="11"/>
      <color indexed="8"/>
      <name val="Calibri"/>
      <family val="2"/>
      <charset val="1"/>
    </font>
    <font>
      <b/>
      <sz val="12"/>
      <color indexed="8"/>
      <name val="Times New Roman"/>
      <family val="1"/>
      <charset val="204"/>
    </font>
    <font>
      <b/>
      <sz val="12"/>
      <name val="Times New Roman"/>
      <family val="1"/>
      <charset val="204"/>
    </font>
    <font>
      <b/>
      <sz val="14"/>
      <color indexed="8"/>
      <name val="Times New Roman"/>
      <family val="1"/>
      <charset val="204"/>
    </font>
    <font>
      <sz val="14"/>
      <color indexed="8"/>
      <name val="Times New Roman"/>
      <family val="1"/>
      <charset val="204"/>
    </font>
    <font>
      <b/>
      <sz val="16"/>
      <color indexed="8"/>
      <name val="Times New Roman"/>
      <family val="1"/>
      <charset val="204"/>
    </font>
  </fonts>
  <fills count="11">
    <fill>
      <patternFill patternType="none"/>
    </fill>
    <fill>
      <patternFill patternType="gray125"/>
    </fill>
    <fill>
      <patternFill patternType="solid">
        <fgColor theme="1"/>
        <bgColor indexed="64"/>
      </patternFill>
    </fill>
    <fill>
      <patternFill patternType="solid">
        <fgColor theme="0" tint="-0.34998626667073579"/>
        <bgColor indexed="64"/>
      </patternFill>
    </fill>
    <fill>
      <patternFill patternType="solid">
        <fgColor theme="0" tint="-0.499984740745262"/>
        <bgColor indexed="9"/>
      </patternFill>
    </fill>
    <fill>
      <patternFill patternType="solid">
        <fgColor theme="0" tint="-0.499984740745262"/>
        <bgColor indexed="64"/>
      </patternFill>
    </fill>
    <fill>
      <patternFill patternType="solid">
        <fgColor theme="0"/>
        <bgColor indexed="64"/>
      </patternFill>
    </fill>
    <fill>
      <patternFill patternType="solid">
        <fgColor theme="0" tint="-0.14999847407452621"/>
        <bgColor indexed="64"/>
      </patternFill>
    </fill>
    <fill>
      <patternFill patternType="solid">
        <fgColor rgb="FFFFFFFF"/>
        <bgColor indexed="64"/>
      </patternFill>
    </fill>
    <fill>
      <patternFill patternType="solid">
        <fgColor indexed="9"/>
        <bgColor indexed="26"/>
      </patternFill>
    </fill>
    <fill>
      <patternFill patternType="solid">
        <fgColor rgb="FF92D050"/>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8"/>
      </left>
      <right style="thin">
        <color indexed="8"/>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3">
    <xf numFmtId="0" fontId="0" fillId="0" borderId="0"/>
    <xf numFmtId="0" fontId="1" fillId="0" borderId="0" applyNumberFormat="0" applyFill="0" applyBorder="0" applyAlignment="0" applyProtection="0"/>
    <xf numFmtId="0" fontId="22" fillId="0" borderId="0"/>
  </cellStyleXfs>
  <cellXfs count="171">
    <xf numFmtId="0" fontId="0" fillId="0" borderId="0" xfId="0"/>
    <xf numFmtId="0" fontId="5" fillId="0" borderId="1" xfId="0" applyFont="1" applyBorder="1" applyAlignment="1">
      <alignment horizontal="left" vertical="top" wrapText="1"/>
    </xf>
    <xf numFmtId="0" fontId="3" fillId="0" borderId="0" xfId="0" applyFont="1" applyAlignment="1">
      <alignment horizontal="center" vertical="top" wrapText="1"/>
    </xf>
    <xf numFmtId="0" fontId="2" fillId="0" borderId="0" xfId="0" applyFont="1" applyAlignment="1">
      <alignment horizontal="center" vertical="top" wrapText="1"/>
    </xf>
    <xf numFmtId="0" fontId="2" fillId="2" borderId="1" xfId="0" applyFont="1" applyFill="1" applyBorder="1" applyAlignment="1">
      <alignment vertical="top" wrapText="1"/>
    </xf>
    <xf numFmtId="0" fontId="4" fillId="2" borderId="1" xfId="0" applyFont="1" applyFill="1" applyBorder="1" applyAlignment="1">
      <alignment horizontal="center" vertical="top" wrapText="1"/>
    </xf>
    <xf numFmtId="0" fontId="2" fillId="2" borderId="1" xfId="0" applyFont="1" applyFill="1" applyBorder="1" applyAlignment="1">
      <alignment horizontal="center" vertical="top" wrapText="1"/>
    </xf>
    <xf numFmtId="0" fontId="4" fillId="2" borderId="1" xfId="0" applyFont="1" applyFill="1" applyBorder="1" applyAlignment="1">
      <alignment vertical="top" wrapText="1"/>
    </xf>
    <xf numFmtId="0" fontId="4" fillId="2" borderId="1" xfId="0" applyFont="1" applyFill="1" applyBorder="1" applyAlignment="1">
      <alignment horizontal="left" vertical="top" wrapText="1"/>
    </xf>
    <xf numFmtId="0" fontId="2" fillId="2" borderId="1" xfId="0" applyFont="1" applyFill="1" applyBorder="1" applyAlignment="1">
      <alignment horizontal="left" vertical="top" wrapText="1"/>
    </xf>
    <xf numFmtId="0" fontId="2" fillId="0" borderId="0" xfId="0" applyFont="1" applyBorder="1" applyAlignment="1">
      <alignment vertical="top" wrapText="1"/>
    </xf>
    <xf numFmtId="0" fontId="2" fillId="0" borderId="0" xfId="0" applyFont="1" applyFill="1" applyAlignment="1">
      <alignment vertical="top" wrapText="1"/>
    </xf>
    <xf numFmtId="0" fontId="2" fillId="0" borderId="0" xfId="0" applyFont="1" applyAlignment="1">
      <alignment vertical="top" wrapText="1"/>
    </xf>
    <xf numFmtId="0" fontId="4" fillId="6" borderId="1" xfId="0" applyFont="1" applyFill="1" applyBorder="1" applyAlignment="1">
      <alignment horizontal="left" vertical="top" wrapText="1"/>
    </xf>
    <xf numFmtId="164" fontId="7" fillId="6" borderId="1" xfId="0" applyNumberFormat="1" applyFont="1" applyFill="1" applyBorder="1" applyAlignment="1">
      <alignment horizontal="center" vertical="top" wrapText="1"/>
    </xf>
    <xf numFmtId="0" fontId="4" fillId="6" borderId="1" xfId="0" applyFont="1" applyFill="1" applyBorder="1" applyAlignment="1">
      <alignment horizontal="center" vertical="top" wrapText="1"/>
    </xf>
    <xf numFmtId="0" fontId="2" fillId="6" borderId="1" xfId="0" applyFont="1" applyFill="1" applyBorder="1" applyAlignment="1">
      <alignment vertical="top" wrapText="1"/>
    </xf>
    <xf numFmtId="0" fontId="2" fillId="6" borderId="1" xfId="0" applyFont="1" applyFill="1" applyBorder="1" applyAlignment="1">
      <alignment horizontal="center" vertical="top" wrapText="1"/>
    </xf>
    <xf numFmtId="0" fontId="4" fillId="6" borderId="1" xfId="0" applyFont="1" applyFill="1" applyBorder="1" applyAlignment="1">
      <alignment vertical="top" wrapText="1"/>
    </xf>
    <xf numFmtId="0" fontId="9" fillId="6" borderId="1" xfId="0" applyNumberFormat="1" applyFont="1" applyFill="1" applyBorder="1" applyAlignment="1">
      <alignment horizontal="center" vertical="top" wrapText="1"/>
    </xf>
    <xf numFmtId="0" fontId="9" fillId="6" borderId="1" xfId="0" applyNumberFormat="1" applyFont="1" applyFill="1" applyBorder="1" applyAlignment="1">
      <alignment horizontal="left" vertical="top" wrapText="1"/>
    </xf>
    <xf numFmtId="164" fontId="9" fillId="6" borderId="1" xfId="0" applyNumberFormat="1" applyFont="1" applyFill="1" applyBorder="1" applyAlignment="1">
      <alignment horizontal="center" vertical="top" wrapText="1"/>
    </xf>
    <xf numFmtId="0" fontId="2" fillId="0" borderId="0" xfId="0" applyFont="1" applyFill="1" applyBorder="1" applyAlignment="1">
      <alignment vertical="top" wrapText="1"/>
    </xf>
    <xf numFmtId="0" fontId="4" fillId="0" borderId="1" xfId="0" applyFont="1" applyFill="1" applyBorder="1" applyAlignment="1">
      <alignment vertical="top" wrapText="1"/>
    </xf>
    <xf numFmtId="0" fontId="4" fillId="0" borderId="1" xfId="0" applyFont="1" applyFill="1" applyBorder="1" applyAlignment="1">
      <alignment horizontal="justify" vertical="top" wrapText="1"/>
    </xf>
    <xf numFmtId="0" fontId="4" fillId="0" borderId="1" xfId="0" applyFont="1" applyFill="1" applyBorder="1" applyAlignment="1">
      <alignment horizontal="left" vertical="top" wrapText="1"/>
    </xf>
    <xf numFmtId="0" fontId="4" fillId="2" borderId="1" xfId="0" applyNumberFormat="1" applyFont="1" applyFill="1" applyBorder="1" applyAlignment="1">
      <alignment vertical="top" wrapText="1"/>
    </xf>
    <xf numFmtId="0" fontId="12" fillId="0" borderId="1" xfId="0" applyFont="1" applyFill="1" applyBorder="1" applyAlignment="1">
      <alignment horizontal="left" vertical="top" wrapText="1"/>
    </xf>
    <xf numFmtId="0" fontId="4" fillId="6" borderId="1" xfId="0" applyFont="1" applyFill="1" applyBorder="1" applyAlignment="1">
      <alignment wrapText="1"/>
    </xf>
    <xf numFmtId="164" fontId="4" fillId="6" borderId="1" xfId="0" applyNumberFormat="1" applyFont="1" applyFill="1" applyBorder="1" applyAlignment="1">
      <alignment horizontal="center" vertical="top" wrapText="1"/>
    </xf>
    <xf numFmtId="164" fontId="3" fillId="0" borderId="1" xfId="0" applyNumberFormat="1" applyFont="1" applyBorder="1" applyAlignment="1">
      <alignment vertical="top" wrapText="1"/>
    </xf>
    <xf numFmtId="164" fontId="3" fillId="0" borderId="0" xfId="0" applyNumberFormat="1" applyFont="1" applyAlignment="1">
      <alignment vertical="top" wrapText="1"/>
    </xf>
    <xf numFmtId="0" fontId="10" fillId="0" borderId="1" xfId="0" applyFont="1" applyBorder="1" applyAlignment="1">
      <alignment wrapText="1"/>
    </xf>
    <xf numFmtId="0" fontId="0" fillId="0" borderId="1" xfId="0" applyBorder="1" applyAlignment="1">
      <alignment wrapText="1"/>
    </xf>
    <xf numFmtId="0" fontId="2" fillId="0" borderId="1" xfId="0" applyFont="1" applyBorder="1" applyAlignment="1">
      <alignment horizontal="center" vertical="top" wrapText="1"/>
    </xf>
    <xf numFmtId="165" fontId="4" fillId="6" borderId="1" xfId="0" applyNumberFormat="1" applyFont="1" applyFill="1" applyBorder="1" applyAlignment="1">
      <alignment horizontal="center" vertical="top" wrapText="1"/>
    </xf>
    <xf numFmtId="164" fontId="5" fillId="6" borderId="1" xfId="0" applyNumberFormat="1" applyFont="1" applyFill="1" applyBorder="1" applyAlignment="1">
      <alignment horizontal="center" vertical="top" wrapText="1"/>
    </xf>
    <xf numFmtId="0" fontId="15" fillId="0" borderId="0" xfId="0" applyFont="1" applyAlignment="1">
      <alignment vertical="top" wrapText="1"/>
    </xf>
    <xf numFmtId="0" fontId="4" fillId="0" borderId="1" xfId="0" applyFont="1" applyBorder="1" applyAlignment="1">
      <alignment horizontal="center" vertical="top" wrapText="1"/>
    </xf>
    <xf numFmtId="0" fontId="4" fillId="0" borderId="1" xfId="0" applyFont="1" applyBorder="1" applyAlignment="1">
      <alignment horizontal="left" vertical="center" wrapText="1"/>
    </xf>
    <xf numFmtId="0" fontId="16" fillId="0" borderId="1" xfId="0" applyFont="1" applyBorder="1" applyAlignment="1">
      <alignment wrapText="1"/>
    </xf>
    <xf numFmtId="0" fontId="4" fillId="0" borderId="1" xfId="0" applyFont="1" applyBorder="1" applyAlignment="1">
      <alignment horizontal="center" vertical="center" wrapText="1"/>
    </xf>
    <xf numFmtId="0" fontId="16" fillId="8" borderId="1" xfId="0" applyFont="1" applyFill="1" applyBorder="1" applyAlignment="1">
      <alignment horizontal="justify" vertical="center" wrapText="1"/>
    </xf>
    <xf numFmtId="0" fontId="4" fillId="0" borderId="1" xfId="0" applyFont="1" applyBorder="1" applyAlignment="1">
      <alignment horizontal="left" vertical="center"/>
    </xf>
    <xf numFmtId="0" fontId="4" fillId="0" borderId="1" xfId="0" applyFont="1" applyBorder="1" applyAlignment="1">
      <alignment vertical="top" wrapText="1"/>
    </xf>
    <xf numFmtId="0" fontId="4" fillId="6" borderId="1" xfId="0" applyFont="1" applyFill="1" applyBorder="1" applyAlignment="1">
      <alignment horizontal="center" vertical="center" wrapText="1"/>
    </xf>
    <xf numFmtId="0" fontId="16" fillId="6" borderId="1" xfId="0" applyFont="1" applyFill="1" applyBorder="1" applyAlignment="1">
      <alignment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top" wrapText="1"/>
    </xf>
    <xf numFmtId="0" fontId="4" fillId="0" borderId="1" xfId="0" applyFont="1" applyBorder="1" applyAlignment="1">
      <alignment wrapText="1"/>
    </xf>
    <xf numFmtId="0" fontId="4" fillId="0" borderId="1" xfId="0" applyFont="1" applyBorder="1" applyAlignment="1">
      <alignment vertical="center"/>
    </xf>
    <xf numFmtId="0" fontId="4" fillId="0" borderId="1" xfId="0" applyFont="1" applyBorder="1" applyAlignment="1">
      <alignment vertical="center" wrapText="1"/>
    </xf>
    <xf numFmtId="0" fontId="4" fillId="0" borderId="1" xfId="0" applyFont="1" applyBorder="1" applyAlignment="1">
      <alignment horizontal="center" vertical="top"/>
    </xf>
    <xf numFmtId="0" fontId="4" fillId="0" borderId="1" xfId="0" applyFont="1" applyFill="1" applyBorder="1" applyAlignment="1">
      <alignment horizontal="justify" vertical="center" wrapText="1"/>
    </xf>
    <xf numFmtId="0" fontId="4" fillId="0" borderId="1" xfId="0" applyFont="1" applyFill="1" applyBorder="1" applyAlignment="1">
      <alignment horizontal="center" vertical="top" wrapText="1"/>
    </xf>
    <xf numFmtId="0" fontId="2" fillId="6" borderId="0" xfId="0" applyFont="1" applyFill="1" applyAlignment="1">
      <alignment vertical="top" wrapText="1"/>
    </xf>
    <xf numFmtId="0" fontId="18" fillId="6" borderId="1" xfId="0" applyFont="1" applyFill="1" applyBorder="1" applyAlignment="1">
      <alignment wrapText="1"/>
    </xf>
    <xf numFmtId="7" fontId="4" fillId="6" borderId="1" xfId="0" applyNumberFormat="1" applyFont="1" applyFill="1" applyBorder="1" applyAlignment="1">
      <alignment horizontal="center" vertical="top" wrapText="1"/>
    </xf>
    <xf numFmtId="7" fontId="5" fillId="6" borderId="1" xfId="0" applyNumberFormat="1" applyFont="1" applyFill="1" applyBorder="1" applyAlignment="1">
      <alignment horizontal="center" vertical="top" wrapText="1"/>
    </xf>
    <xf numFmtId="0" fontId="11" fillId="0" borderId="1" xfId="0" applyFont="1" applyBorder="1" applyAlignment="1">
      <alignment wrapText="1"/>
    </xf>
    <xf numFmtId="0" fontId="4" fillId="0" borderId="1" xfId="0" applyFont="1" applyBorder="1" applyAlignment="1">
      <alignment horizontal="left" vertical="top" wrapText="1"/>
    </xf>
    <xf numFmtId="0" fontId="17" fillId="0" borderId="1" xfId="0" applyFont="1" applyBorder="1" applyAlignment="1">
      <alignment vertical="top" wrapText="1"/>
    </xf>
    <xf numFmtId="0" fontId="4" fillId="6" borderId="1" xfId="0" applyFont="1" applyFill="1" applyBorder="1" applyAlignment="1">
      <alignment horizontal="justify" vertical="top" wrapText="1"/>
    </xf>
    <xf numFmtId="0" fontId="9" fillId="0" borderId="1" xfId="2" applyFont="1" applyBorder="1" applyAlignment="1">
      <alignment vertical="top" wrapText="1"/>
    </xf>
    <xf numFmtId="0" fontId="11" fillId="0" borderId="1" xfId="0" applyFont="1" applyBorder="1" applyAlignment="1">
      <alignment vertical="top" wrapText="1"/>
    </xf>
    <xf numFmtId="0" fontId="9" fillId="0" borderId="1" xfId="2" applyFont="1" applyBorder="1" applyAlignment="1">
      <alignment horizontal="left" vertical="top" wrapText="1"/>
    </xf>
    <xf numFmtId="0" fontId="9" fillId="0" borderId="7" xfId="2" applyFont="1" applyBorder="1" applyAlignment="1">
      <alignment horizontal="left" vertical="top" wrapText="1"/>
    </xf>
    <xf numFmtId="0" fontId="9" fillId="0" borderId="5" xfId="2" applyFont="1" applyBorder="1" applyAlignment="1">
      <alignment vertical="top" wrapText="1"/>
    </xf>
    <xf numFmtId="0" fontId="9" fillId="0" borderId="1" xfId="2" applyFont="1" applyBorder="1" applyAlignment="1">
      <alignment horizontal="center" vertical="top" wrapText="1"/>
    </xf>
    <xf numFmtId="164" fontId="9" fillId="0" borderId="1" xfId="2" applyNumberFormat="1" applyFont="1" applyBorder="1" applyAlignment="1">
      <alignment horizontal="center" vertical="top" wrapText="1"/>
    </xf>
    <xf numFmtId="164" fontId="10" fillId="0" borderId="1" xfId="0" applyNumberFormat="1" applyFont="1" applyBorder="1" applyAlignment="1">
      <alignment horizontal="center" vertical="top" wrapText="1"/>
    </xf>
    <xf numFmtId="0" fontId="4" fillId="0" borderId="1" xfId="2" applyFont="1" applyBorder="1" applyAlignment="1">
      <alignment vertical="top"/>
    </xf>
    <xf numFmtId="0" fontId="4" fillId="0" borderId="1" xfId="2" applyFont="1" applyBorder="1" applyAlignment="1">
      <alignment horizontal="left" vertical="top" wrapText="1"/>
    </xf>
    <xf numFmtId="0" fontId="4" fillId="0" borderId="6" xfId="2" applyFont="1" applyBorder="1" applyAlignment="1">
      <alignment horizontal="left" vertical="top" wrapText="1"/>
    </xf>
    <xf numFmtId="0" fontId="4" fillId="0" borderId="1" xfId="2" applyFont="1" applyBorder="1" applyAlignment="1">
      <alignment vertical="top" wrapText="1"/>
    </xf>
    <xf numFmtId="0" fontId="12" fillId="0" borderId="1" xfId="0" applyFont="1" applyBorder="1" applyAlignment="1">
      <alignment vertical="top" wrapText="1"/>
    </xf>
    <xf numFmtId="3" fontId="4" fillId="0" borderId="1" xfId="0" applyNumberFormat="1" applyFont="1" applyBorder="1" applyAlignment="1">
      <alignment horizontal="center" vertical="top" wrapText="1"/>
    </xf>
    <xf numFmtId="0" fontId="4" fillId="0" borderId="1" xfId="0" applyFont="1" applyBorder="1" applyAlignment="1">
      <alignment horizontal="left" vertical="top"/>
    </xf>
    <xf numFmtId="0" fontId="4" fillId="0" borderId="1" xfId="1" applyFont="1" applyBorder="1" applyAlignment="1">
      <alignment horizontal="left" vertical="top"/>
    </xf>
    <xf numFmtId="0" fontId="9" fillId="0" borderId="1" xfId="2" applyNumberFormat="1" applyFont="1" applyFill="1" applyBorder="1" applyAlignment="1" applyProtection="1">
      <alignment vertical="top" wrapText="1"/>
    </xf>
    <xf numFmtId="0" fontId="4" fillId="6" borderId="1" xfId="0" applyNumberFormat="1" applyFont="1" applyFill="1" applyBorder="1" applyAlignment="1">
      <alignment horizontal="left" vertical="top" wrapText="1"/>
    </xf>
    <xf numFmtId="164" fontId="2" fillId="6" borderId="1" xfId="0" applyNumberFormat="1" applyFont="1" applyFill="1" applyBorder="1" applyAlignment="1">
      <alignment horizontal="center" vertical="top" wrapText="1"/>
    </xf>
    <xf numFmtId="164" fontId="3" fillId="6" borderId="1" xfId="0" applyNumberFormat="1" applyFont="1" applyFill="1" applyBorder="1" applyAlignment="1">
      <alignment horizontal="center" vertical="top" wrapText="1"/>
    </xf>
    <xf numFmtId="0" fontId="9" fillId="9" borderId="1" xfId="2" applyNumberFormat="1" applyFont="1" applyFill="1" applyBorder="1" applyAlignment="1">
      <alignment horizontal="left" vertical="top" wrapText="1"/>
    </xf>
    <xf numFmtId="0" fontId="9" fillId="0" borderId="1" xfId="2" applyNumberFormat="1" applyFont="1" applyFill="1" applyBorder="1" applyAlignment="1" applyProtection="1">
      <alignment horizontal="center" vertical="top" wrapText="1"/>
    </xf>
    <xf numFmtId="0" fontId="4" fillId="0" borderId="1" xfId="2" applyFont="1" applyFill="1" applyBorder="1" applyAlignment="1">
      <alignment horizontal="center" vertical="top" wrapText="1"/>
    </xf>
    <xf numFmtId="0" fontId="2" fillId="0" borderId="1" xfId="0" applyFont="1" applyFill="1" applyBorder="1" applyAlignment="1">
      <alignment vertical="top" wrapText="1"/>
    </xf>
    <xf numFmtId="0" fontId="2" fillId="0" borderId="1" xfId="1" applyFont="1" applyFill="1" applyBorder="1" applyAlignment="1">
      <alignment vertical="top" wrapText="1"/>
    </xf>
    <xf numFmtId="0" fontId="4" fillId="0" borderId="1" xfId="0" applyFont="1" applyFill="1" applyBorder="1" applyAlignment="1">
      <alignment horizontal="center" vertical="center" wrapText="1"/>
    </xf>
    <xf numFmtId="0" fontId="19" fillId="0" borderId="1" xfId="0" applyFont="1" applyBorder="1" applyAlignment="1">
      <alignment vertical="center" wrapText="1"/>
    </xf>
    <xf numFmtId="0" fontId="21" fillId="2" borderId="1" xfId="0" applyFont="1" applyFill="1" applyBorder="1" applyAlignment="1">
      <alignment wrapText="1"/>
    </xf>
    <xf numFmtId="0" fontId="20" fillId="0" borderId="1" xfId="0" applyFont="1" applyBorder="1" applyAlignment="1">
      <alignment vertical="center" wrapText="1"/>
    </xf>
    <xf numFmtId="0" fontId="9" fillId="0" borderId="5" xfId="0" applyFont="1" applyBorder="1" applyAlignment="1">
      <alignment horizontal="center" vertical="top" wrapText="1"/>
    </xf>
    <xf numFmtId="0" fontId="9" fillId="0" borderId="11" xfId="0" applyFont="1" applyBorder="1" applyAlignment="1">
      <alignment horizontal="center" vertical="top" wrapText="1"/>
    </xf>
    <xf numFmtId="0" fontId="5" fillId="0" borderId="2" xfId="0" applyFont="1" applyBorder="1" applyAlignment="1">
      <alignment horizontal="left" vertical="top" wrapText="1"/>
    </xf>
    <xf numFmtId="0" fontId="9" fillId="0" borderId="12" xfId="0" applyFont="1" applyBorder="1" applyAlignment="1">
      <alignment vertical="top" wrapText="1"/>
    </xf>
    <xf numFmtId="0" fontId="9" fillId="0" borderId="0" xfId="0" applyFont="1" applyBorder="1" applyAlignment="1">
      <alignment vertical="top" wrapText="1"/>
    </xf>
    <xf numFmtId="0" fontId="3" fillId="0" borderId="2" xfId="0" applyFont="1" applyBorder="1" applyAlignment="1">
      <alignment horizontal="left" vertical="top" wrapText="1"/>
    </xf>
    <xf numFmtId="0" fontId="9" fillId="0" borderId="13" xfId="0" applyFont="1" applyBorder="1" applyAlignment="1">
      <alignment vertical="top" wrapText="1"/>
    </xf>
    <xf numFmtId="0" fontId="9" fillId="0" borderId="14" xfId="0" applyFont="1" applyBorder="1" applyAlignment="1">
      <alignment horizontal="center" vertical="top" wrapText="1"/>
    </xf>
    <xf numFmtId="0" fontId="5" fillId="0" borderId="15" xfId="0" applyFont="1" applyBorder="1" applyAlignment="1">
      <alignment horizontal="left" vertical="top" wrapText="1"/>
    </xf>
    <xf numFmtId="0" fontId="5" fillId="0" borderId="16" xfId="0" applyFont="1" applyBorder="1" applyAlignment="1">
      <alignment horizontal="left" vertical="top" wrapText="1"/>
    </xf>
    <xf numFmtId="0" fontId="9" fillId="0" borderId="17" xfId="0" applyFont="1" applyBorder="1" applyAlignment="1">
      <alignment vertical="top" wrapText="1"/>
    </xf>
    <xf numFmtId="0" fontId="9" fillId="0" borderId="18" xfId="0" applyFont="1" applyBorder="1" applyAlignment="1">
      <alignment vertical="top" wrapText="1"/>
    </xf>
    <xf numFmtId="0" fontId="7" fillId="0" borderId="18" xfId="0" applyFont="1" applyBorder="1" applyAlignment="1">
      <alignment horizontal="center" vertical="center" wrapText="1"/>
    </xf>
    <xf numFmtId="0" fontId="9" fillId="0" borderId="19" xfId="0" applyFont="1" applyBorder="1" applyAlignment="1">
      <alignment vertical="top" wrapText="1"/>
    </xf>
    <xf numFmtId="0" fontId="2" fillId="0" borderId="1" xfId="0" applyFont="1" applyBorder="1" applyAlignment="1">
      <alignment horizontal="right" vertical="top" wrapText="1"/>
    </xf>
    <xf numFmtId="0" fontId="3" fillId="0" borderId="1" xfId="0" applyFont="1" applyFill="1" applyBorder="1" applyAlignment="1">
      <alignment horizontal="center" vertical="top" wrapText="1"/>
    </xf>
    <xf numFmtId="0" fontId="5" fillId="0" borderId="1" xfId="0" applyFont="1" applyFill="1" applyBorder="1" applyAlignment="1">
      <alignment horizontal="center" vertical="top" wrapText="1"/>
    </xf>
    <xf numFmtId="0" fontId="3" fillId="10" borderId="1" xfId="0" applyFont="1" applyFill="1" applyBorder="1" applyAlignment="1">
      <alignment horizontal="center" vertical="top" wrapText="1"/>
    </xf>
    <xf numFmtId="164" fontId="7" fillId="10" borderId="1" xfId="0" applyNumberFormat="1" applyFont="1" applyFill="1" applyBorder="1" applyAlignment="1">
      <alignment horizontal="center" vertical="top" wrapText="1"/>
    </xf>
    <xf numFmtId="0" fontId="7" fillId="10" borderId="1" xfId="0" applyFont="1" applyFill="1" applyBorder="1" applyAlignment="1">
      <alignment horizontal="center" vertical="top" wrapText="1"/>
    </xf>
    <xf numFmtId="0" fontId="7" fillId="0" borderId="1" xfId="0" applyNumberFormat="1" applyFont="1" applyFill="1" applyBorder="1" applyAlignment="1">
      <alignment horizontal="left" vertical="top" wrapText="1"/>
    </xf>
    <xf numFmtId="0" fontId="7" fillId="0" borderId="1" xfId="0" applyNumberFormat="1" applyFont="1" applyFill="1" applyBorder="1" applyAlignment="1">
      <alignment horizontal="center" vertical="top" wrapText="1"/>
    </xf>
    <xf numFmtId="0" fontId="4" fillId="0" borderId="1" xfId="0" applyFont="1" applyBorder="1" applyAlignment="1">
      <alignment horizontal="justify" vertical="center" wrapText="1"/>
    </xf>
    <xf numFmtId="0" fontId="4" fillId="0" borderId="1" xfId="0" applyFont="1" applyBorder="1" applyAlignment="1">
      <alignment vertical="top"/>
    </xf>
    <xf numFmtId="0" fontId="9" fillId="0" borderId="1" xfId="0" applyFont="1" applyFill="1" applyBorder="1" applyAlignment="1">
      <alignment wrapText="1"/>
    </xf>
    <xf numFmtId="0" fontId="9" fillId="0" borderId="1" xfId="0" applyFont="1" applyFill="1" applyBorder="1" applyAlignment="1">
      <alignment horizontal="center" vertical="center" wrapText="1"/>
    </xf>
    <xf numFmtId="0" fontId="9" fillId="0" borderId="1" xfId="0" applyFont="1" applyFill="1" applyBorder="1" applyAlignment="1">
      <alignment vertical="top" wrapText="1"/>
    </xf>
    <xf numFmtId="165" fontId="2" fillId="0" borderId="0" xfId="0" applyNumberFormat="1" applyFont="1" applyAlignment="1">
      <alignment vertical="top" wrapText="1"/>
    </xf>
    <xf numFmtId="0" fontId="26" fillId="0" borderId="0" xfId="0" applyFont="1" applyFill="1" applyBorder="1" applyAlignment="1">
      <alignment horizontal="center" vertical="top" wrapText="1"/>
    </xf>
    <xf numFmtId="0" fontId="25" fillId="0" borderId="0" xfId="0" applyFont="1" applyFill="1" applyBorder="1" applyAlignment="1">
      <alignment horizontal="center" vertical="top" wrapText="1"/>
    </xf>
    <xf numFmtId="0" fontId="25" fillId="0" borderId="0" xfId="0" applyFont="1" applyFill="1" applyBorder="1" applyAlignment="1">
      <alignment horizontal="center" wrapText="1"/>
    </xf>
    <xf numFmtId="0" fontId="9" fillId="0" borderId="0" xfId="0" applyFont="1" applyFill="1" applyBorder="1" applyAlignment="1">
      <alignment horizontal="center" vertical="top" wrapText="1"/>
    </xf>
    <xf numFmtId="0" fontId="9" fillId="0" borderId="0" xfId="0" applyFont="1" applyFill="1" applyBorder="1" applyAlignment="1">
      <alignment vertical="top" wrapText="1"/>
    </xf>
    <xf numFmtId="0" fontId="26" fillId="0" borderId="0" xfId="0" applyFont="1" applyFill="1" applyBorder="1" applyAlignment="1">
      <alignment horizontal="left" vertical="top" wrapText="1"/>
    </xf>
    <xf numFmtId="0" fontId="25" fillId="0" borderId="0" xfId="0" applyFont="1" applyFill="1" applyBorder="1" applyAlignment="1">
      <alignment vertical="top" wrapText="1"/>
    </xf>
    <xf numFmtId="0" fontId="6" fillId="0" borderId="1" xfId="0" applyFont="1" applyBorder="1" applyAlignment="1">
      <alignment horizontal="center" vertical="top" wrapText="1"/>
    </xf>
    <xf numFmtId="0" fontId="3" fillId="3" borderId="1" xfId="0" applyFont="1" applyFill="1" applyBorder="1" applyAlignment="1">
      <alignment horizontal="center" vertical="top" wrapText="1"/>
    </xf>
    <xf numFmtId="0" fontId="7" fillId="4" borderId="2" xfId="0" applyNumberFormat="1" applyFont="1" applyFill="1" applyBorder="1" applyAlignment="1">
      <alignment horizontal="center" vertical="top" wrapText="1"/>
    </xf>
    <xf numFmtId="0" fontId="7" fillId="4" borderId="3" xfId="0" applyNumberFormat="1" applyFont="1" applyFill="1" applyBorder="1" applyAlignment="1">
      <alignment horizontal="center" vertical="top" wrapText="1"/>
    </xf>
    <xf numFmtId="0" fontId="0" fillId="5" borderId="3" xfId="0" applyFill="1" applyBorder="1" applyAlignment="1">
      <alignment wrapText="1"/>
    </xf>
    <xf numFmtId="0" fontId="6" fillId="0" borderId="1" xfId="0" applyFont="1" applyBorder="1" applyAlignment="1">
      <alignment horizontal="right" vertical="top" wrapText="1"/>
    </xf>
    <xf numFmtId="0" fontId="2" fillId="0" borderId="1" xfId="0" applyFont="1" applyBorder="1" applyAlignment="1">
      <alignment horizontal="right" vertical="top" wrapText="1"/>
    </xf>
    <xf numFmtId="0" fontId="3" fillId="3" borderId="2" xfId="0" applyFont="1" applyFill="1" applyBorder="1" applyAlignment="1">
      <alignment horizontal="center" vertical="top" wrapText="1"/>
    </xf>
    <xf numFmtId="0" fontId="3" fillId="3" borderId="3" xfId="0" applyFont="1" applyFill="1" applyBorder="1" applyAlignment="1">
      <alignment horizontal="center" vertical="top" wrapText="1"/>
    </xf>
    <xf numFmtId="0" fontId="23" fillId="0" borderId="8" xfId="0" applyFont="1" applyBorder="1" applyAlignment="1">
      <alignment horizontal="center" vertical="top" wrapText="1"/>
    </xf>
    <xf numFmtId="0" fontId="23" fillId="0" borderId="9" xfId="0" applyFont="1" applyBorder="1" applyAlignment="1">
      <alignment horizontal="center" vertical="top" wrapText="1"/>
    </xf>
    <xf numFmtId="0" fontId="23" fillId="0" borderId="10" xfId="0" applyFont="1" applyBorder="1" applyAlignment="1">
      <alignment horizontal="center" vertical="top" wrapText="1"/>
    </xf>
    <xf numFmtId="0" fontId="3" fillId="7" borderId="1" xfId="0" applyFont="1" applyFill="1" applyBorder="1" applyAlignment="1">
      <alignment horizontal="center" vertical="top" wrapText="1"/>
    </xf>
    <xf numFmtId="0" fontId="8" fillId="0" borderId="1" xfId="0" applyFont="1" applyFill="1" applyBorder="1" applyAlignment="1">
      <alignment horizontal="center" vertical="top" wrapText="1"/>
    </xf>
    <xf numFmtId="0" fontId="0" fillId="0" borderId="1" xfId="0" applyFill="1" applyBorder="1" applyAlignment="1">
      <alignment wrapText="1"/>
    </xf>
    <xf numFmtId="0" fontId="25" fillId="0" borderId="0" xfId="0" applyFont="1" applyBorder="1" applyAlignment="1">
      <alignment horizontal="left" vertical="top" wrapText="1"/>
    </xf>
    <xf numFmtId="0" fontId="25" fillId="0" borderId="13" xfId="0" applyFont="1" applyBorder="1" applyAlignment="1">
      <alignment horizontal="left" vertical="top" wrapText="1"/>
    </xf>
    <xf numFmtId="0" fontId="26" fillId="0" borderId="0" xfId="0" applyFont="1" applyBorder="1" applyAlignment="1">
      <alignment vertical="top" wrapText="1"/>
    </xf>
    <xf numFmtId="0" fontId="26" fillId="0" borderId="13" xfId="0" applyFont="1" applyBorder="1" applyAlignment="1">
      <alignment vertical="top" wrapText="1"/>
    </xf>
    <xf numFmtId="0" fontId="26" fillId="0" borderId="0" xfId="0" applyFont="1" applyBorder="1" applyAlignment="1">
      <alignment horizontal="left" vertical="top" wrapText="1"/>
    </xf>
    <xf numFmtId="0" fontId="26" fillId="0" borderId="13" xfId="0" applyFont="1" applyBorder="1" applyAlignment="1">
      <alignment horizontal="left" vertical="top" wrapText="1"/>
    </xf>
    <xf numFmtId="0" fontId="6" fillId="6" borderId="2" xfId="0" applyFont="1" applyFill="1" applyBorder="1" applyAlignment="1">
      <alignment horizontal="center" vertical="center" wrapText="1"/>
    </xf>
    <xf numFmtId="0" fontId="6" fillId="6" borderId="3" xfId="0" applyFont="1" applyFill="1" applyBorder="1" applyAlignment="1">
      <alignment horizontal="center" vertical="center" wrapText="1"/>
    </xf>
    <xf numFmtId="0" fontId="6" fillId="6" borderId="4" xfId="0" applyFont="1" applyFill="1" applyBorder="1" applyAlignment="1">
      <alignment horizontal="center" vertical="center" wrapText="1"/>
    </xf>
    <xf numFmtId="0" fontId="7" fillId="0" borderId="2" xfId="0" applyFont="1" applyFill="1" applyBorder="1" applyAlignment="1">
      <alignment horizontal="center" vertical="top" wrapText="1"/>
    </xf>
    <xf numFmtId="0" fontId="7" fillId="0" borderId="4" xfId="0" applyFont="1" applyFill="1" applyBorder="1" applyAlignment="1">
      <alignment horizontal="center" vertical="top" wrapText="1"/>
    </xf>
    <xf numFmtId="0" fontId="7" fillId="0" borderId="2"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2" fillId="0" borderId="1" xfId="0" applyFont="1" applyBorder="1" applyAlignment="1">
      <alignment horizontal="center" vertical="top" wrapText="1"/>
    </xf>
    <xf numFmtId="0" fontId="26" fillId="0" borderId="1" xfId="0" applyFont="1" applyFill="1" applyBorder="1" applyAlignment="1">
      <alignment horizontal="left" vertical="top" wrapText="1"/>
    </xf>
    <xf numFmtId="165" fontId="9" fillId="0" borderId="1" xfId="0" applyNumberFormat="1" applyFont="1" applyFill="1" applyBorder="1" applyAlignment="1">
      <alignment horizontal="center" vertical="top" wrapText="1"/>
    </xf>
    <xf numFmtId="165" fontId="3" fillId="6" borderId="1" xfId="0" applyNumberFormat="1" applyFont="1" applyFill="1" applyBorder="1" applyAlignment="1">
      <alignment horizontal="center" vertical="top" wrapText="1"/>
    </xf>
    <xf numFmtId="164" fontId="9" fillId="0" borderId="2" xfId="0" applyNumberFormat="1" applyFont="1" applyFill="1" applyBorder="1" applyAlignment="1">
      <alignment horizontal="center" vertical="top" wrapText="1"/>
    </xf>
    <xf numFmtId="164" fontId="9" fillId="0" borderId="4" xfId="0" applyNumberFormat="1" applyFont="1" applyFill="1" applyBorder="1" applyAlignment="1">
      <alignment horizontal="center" vertical="top" wrapText="1"/>
    </xf>
    <xf numFmtId="165" fontId="2" fillId="0" borderId="1" xfId="0" applyNumberFormat="1" applyFont="1" applyBorder="1" applyAlignment="1">
      <alignment horizontal="center" vertical="top" wrapText="1"/>
    </xf>
    <xf numFmtId="0" fontId="25" fillId="0" borderId="0" xfId="0" applyFont="1" applyFill="1" applyBorder="1" applyAlignment="1">
      <alignment horizontal="center" vertical="top" wrapText="1"/>
    </xf>
    <xf numFmtId="0" fontId="26" fillId="0" borderId="0" xfId="0" applyFont="1" applyFill="1" applyBorder="1" applyAlignment="1">
      <alignment vertical="top" wrapText="1"/>
    </xf>
    <xf numFmtId="0" fontId="26" fillId="0" borderId="0" xfId="0" applyFont="1" applyFill="1" applyBorder="1" applyAlignment="1">
      <alignment horizontal="left" vertical="top" wrapText="1"/>
    </xf>
    <xf numFmtId="0" fontId="25" fillId="0" borderId="0" xfId="0" applyFont="1" applyFill="1" applyBorder="1" applyAlignment="1">
      <alignment horizontal="center" wrapText="1"/>
    </xf>
    <xf numFmtId="0" fontId="26" fillId="0" borderId="0" xfId="0" applyFont="1" applyFill="1" applyBorder="1" applyAlignment="1">
      <alignment horizontal="center" vertical="top" wrapText="1"/>
    </xf>
    <xf numFmtId="0" fontId="27" fillId="0" borderId="0" xfId="0" applyFont="1" applyFill="1" applyBorder="1" applyAlignment="1">
      <alignment horizontal="center" vertical="top" wrapText="1"/>
    </xf>
    <xf numFmtId="0" fontId="9" fillId="0" borderId="0" xfId="0" applyFont="1" applyFill="1" applyBorder="1" applyAlignment="1">
      <alignment horizontal="center" vertical="top" wrapText="1"/>
    </xf>
    <xf numFmtId="0" fontId="9" fillId="0" borderId="0" xfId="0" applyFont="1" applyFill="1" applyBorder="1" applyAlignment="1">
      <alignment horizontal="center" wrapText="1"/>
    </xf>
  </cellXfs>
  <cellStyles count="3">
    <cellStyle name="Excel Built-in Normal" xfId="2"/>
    <cellStyle name="Гиперссылка" xfId="1" builtinId="8"/>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arsenalmastera.ru/goods/Frezer-vertikalnyj-Festool-OF-1400-EBQ-Plus-s-10-frezami-Box-OF-S8-2" TargetMode="External"/><Relationship Id="rId7" Type="http://schemas.openxmlformats.org/officeDocument/2006/relationships/hyperlink" Target="http://gaffa.ru/le-mark/paper-tape-sightline" TargetMode="External"/><Relationship Id="rId2" Type="http://schemas.openxmlformats.org/officeDocument/2006/relationships/hyperlink" Target="https://www.festool.ru/Products/Pages/Product-Detail.aspx?pid=571871&amp;name=ETS-EC-150-3-EQ" TargetMode="External"/><Relationship Id="rId1" Type="http://schemas.openxmlformats.org/officeDocument/2006/relationships/hyperlink" Target="http://krasnodar.flagma.ru/fanera-laminirovannaya-vlagostoykaya-21-mm-2440-o2407003.html" TargetMode="External"/><Relationship Id="rId6" Type="http://schemas.openxmlformats.org/officeDocument/2006/relationships/hyperlink" Target="http://my-shop.ru/shop/products/1848854.html?partner=6414&amp;gclid=CjwKEAiAr4vBBRCG36e415-_l1wSJAAatjJZtw7YP2LicVKCWe3hg--581sZpMQyVnPiKnIDBzJFrxoC3GPw_wcB" TargetMode="External"/><Relationship Id="rId5" Type="http://schemas.openxmlformats.org/officeDocument/2006/relationships/hyperlink" Target="http://rubankov.ru/shop/UID_2327_malka_shinwa_250mm_62596.html" TargetMode="External"/><Relationship Id="rId4" Type="http://schemas.openxmlformats.org/officeDocument/2006/relationships/hyperlink" Target="http://rubankov.ru/shop/UID_9730_lineyki_matovye_shinwa.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78"/>
  <sheetViews>
    <sheetView tabSelected="1" topLeftCell="A160" zoomScale="90" zoomScaleNormal="90" workbookViewId="0">
      <selection activeCell="B169" sqref="B169"/>
    </sheetView>
  </sheetViews>
  <sheetFormatPr defaultColWidth="9.140625" defaultRowHeight="12.75" x14ac:dyDescent="0.25"/>
  <cols>
    <col min="1" max="1" width="4.28515625" style="3" customWidth="1"/>
    <col min="2" max="2" width="42.42578125" style="12" customWidth="1"/>
    <col min="3" max="3" width="53" style="12" customWidth="1"/>
    <col min="4" max="4" width="7.7109375" style="12" customWidth="1"/>
    <col min="5" max="6" width="10.28515625" style="12" customWidth="1"/>
    <col min="7" max="8" width="13.5703125" style="12" customWidth="1"/>
    <col min="9" max="9" width="13.85546875" style="12" customWidth="1"/>
    <col min="10" max="10" width="14.5703125" style="12" customWidth="1"/>
    <col min="11" max="11" width="21.85546875" style="12" customWidth="1"/>
    <col min="12" max="12" width="1.42578125" style="12" customWidth="1"/>
    <col min="13" max="13" width="0.5703125" style="12" customWidth="1"/>
    <col min="14" max="14" width="0.28515625" style="12" customWidth="1"/>
    <col min="15" max="15" width="9.140625" style="12" hidden="1" customWidth="1"/>
    <col min="16" max="16384" width="9.140625" style="12"/>
  </cols>
  <sheetData>
    <row r="1" spans="1:15" ht="35.25" customHeight="1" x14ac:dyDescent="0.25">
      <c r="A1" s="92"/>
      <c r="B1" s="136" t="s">
        <v>217</v>
      </c>
      <c r="C1" s="137"/>
      <c r="D1" s="137"/>
      <c r="E1" s="137"/>
      <c r="F1" s="137"/>
      <c r="G1" s="137"/>
      <c r="H1" s="137"/>
      <c r="I1" s="137"/>
      <c r="J1" s="137"/>
      <c r="K1" s="137"/>
      <c r="L1" s="137"/>
      <c r="M1" s="137"/>
      <c r="N1" s="137"/>
      <c r="O1" s="138"/>
    </row>
    <row r="2" spans="1:15" ht="27.75" customHeight="1" x14ac:dyDescent="0.25">
      <c r="A2" s="93"/>
      <c r="B2" s="1" t="s">
        <v>207</v>
      </c>
      <c r="C2" s="94" t="s">
        <v>208</v>
      </c>
      <c r="D2" s="95"/>
      <c r="E2" s="96"/>
      <c r="F2" s="96"/>
      <c r="G2" s="96"/>
      <c r="H2" s="96"/>
      <c r="I2" s="142" t="s">
        <v>209</v>
      </c>
      <c r="J2" s="142"/>
      <c r="K2" s="142"/>
      <c r="L2" s="142"/>
      <c r="M2" s="142"/>
      <c r="N2" s="142"/>
      <c r="O2" s="143"/>
    </row>
    <row r="3" spans="1:15" ht="18.75" customHeight="1" x14ac:dyDescent="0.25">
      <c r="A3" s="93"/>
      <c r="B3" s="1" t="s">
        <v>4</v>
      </c>
      <c r="C3" s="97" t="s">
        <v>215</v>
      </c>
      <c r="D3" s="95"/>
      <c r="E3" s="96"/>
      <c r="F3" s="96"/>
      <c r="G3" s="96"/>
      <c r="H3" s="96"/>
      <c r="I3" s="144" t="s">
        <v>210</v>
      </c>
      <c r="J3" s="144"/>
      <c r="K3" s="144"/>
      <c r="L3" s="144"/>
      <c r="M3" s="144"/>
      <c r="N3" s="144"/>
      <c r="O3" s="145"/>
    </row>
    <row r="4" spans="1:15" ht="38.25" x14ac:dyDescent="0.25">
      <c r="A4" s="93"/>
      <c r="B4" s="1" t="s">
        <v>211</v>
      </c>
      <c r="C4" s="94" t="s">
        <v>216</v>
      </c>
      <c r="D4" s="95"/>
      <c r="E4" s="96"/>
      <c r="F4" s="96"/>
      <c r="G4" s="96"/>
      <c r="H4" s="96"/>
      <c r="I4" s="146" t="s">
        <v>212</v>
      </c>
      <c r="J4" s="146"/>
      <c r="K4" s="146"/>
      <c r="L4" s="146"/>
      <c r="M4" s="146"/>
      <c r="N4" s="146"/>
      <c r="O4" s="147"/>
    </row>
    <row r="5" spans="1:15" x14ac:dyDescent="0.25">
      <c r="A5" s="93"/>
      <c r="B5" s="1" t="s">
        <v>213</v>
      </c>
      <c r="C5" s="94"/>
      <c r="D5" s="95"/>
      <c r="E5" s="96"/>
      <c r="F5" s="96"/>
      <c r="G5" s="96"/>
      <c r="H5" s="96"/>
      <c r="I5" s="96"/>
      <c r="J5" s="96"/>
      <c r="K5" s="96"/>
      <c r="L5" s="96"/>
      <c r="M5" s="96"/>
      <c r="N5" s="96"/>
      <c r="O5" s="98"/>
    </row>
    <row r="6" spans="1:15" x14ac:dyDescent="0.25">
      <c r="A6" s="93"/>
      <c r="B6" s="1" t="s">
        <v>16</v>
      </c>
      <c r="C6" s="94">
        <v>5</v>
      </c>
      <c r="D6" s="95"/>
      <c r="E6" s="96"/>
      <c r="F6" s="96"/>
      <c r="G6" s="96"/>
      <c r="H6" s="96"/>
      <c r="I6" s="96"/>
      <c r="J6" s="96"/>
      <c r="K6" s="96"/>
      <c r="L6" s="96"/>
      <c r="M6" s="96"/>
      <c r="N6" s="96"/>
      <c r="O6" s="98"/>
    </row>
    <row r="7" spans="1:15" ht="13.5" thickBot="1" x14ac:dyDescent="0.3">
      <c r="A7" s="99"/>
      <c r="B7" s="100" t="s">
        <v>17</v>
      </c>
      <c r="C7" s="101">
        <v>5</v>
      </c>
      <c r="D7" s="102"/>
      <c r="E7" s="103"/>
      <c r="F7" s="103"/>
      <c r="G7" s="103"/>
      <c r="H7" s="103"/>
      <c r="I7" s="104" t="s">
        <v>214</v>
      </c>
      <c r="J7" s="104"/>
      <c r="K7" s="104"/>
      <c r="L7" s="103"/>
      <c r="M7" s="103"/>
      <c r="N7" s="103"/>
      <c r="O7" s="105"/>
    </row>
    <row r="8" spans="1:15" x14ac:dyDescent="0.25">
      <c r="B8" s="2"/>
      <c r="C8" s="2"/>
      <c r="E8" s="11"/>
      <c r="F8" s="11"/>
      <c r="G8" s="22"/>
      <c r="H8" s="22"/>
      <c r="I8" s="22"/>
      <c r="J8" s="22"/>
      <c r="K8" s="10"/>
    </row>
    <row r="9" spans="1:15" x14ac:dyDescent="0.25">
      <c r="A9" s="6"/>
      <c r="B9" s="4"/>
      <c r="C9" s="4"/>
      <c r="D9" s="4"/>
      <c r="E9" s="4"/>
      <c r="F9" s="4"/>
      <c r="G9" s="4"/>
      <c r="H9" s="4"/>
      <c r="I9" s="4"/>
      <c r="J9" s="4"/>
      <c r="K9" s="4"/>
    </row>
    <row r="10" spans="1:15" ht="12.75" customHeight="1" x14ac:dyDescent="0.25">
      <c r="A10" s="148" t="s">
        <v>222</v>
      </c>
      <c r="B10" s="149"/>
      <c r="C10" s="149"/>
      <c r="D10" s="149"/>
      <c r="E10" s="150"/>
      <c r="F10" s="148" t="s">
        <v>183</v>
      </c>
      <c r="G10" s="149"/>
      <c r="H10" s="149"/>
      <c r="I10" s="149"/>
      <c r="J10" s="149"/>
      <c r="K10" s="150"/>
    </row>
    <row r="11" spans="1:15" ht="15" customHeight="1" x14ac:dyDescent="0.25">
      <c r="A11" s="139" t="s">
        <v>3</v>
      </c>
      <c r="B11" s="139"/>
      <c r="C11" s="139"/>
      <c r="D11" s="139"/>
      <c r="E11" s="139"/>
      <c r="F11" s="139"/>
      <c r="G11" s="139"/>
      <c r="H11" s="139"/>
      <c r="I11" s="139"/>
      <c r="J11" s="139"/>
      <c r="K11" s="139"/>
    </row>
    <row r="12" spans="1:15" ht="57.75" customHeight="1" x14ac:dyDescent="0.25">
      <c r="A12" s="107" t="s">
        <v>6</v>
      </c>
      <c r="B12" s="107" t="s">
        <v>0</v>
      </c>
      <c r="C12" s="108" t="s">
        <v>15</v>
      </c>
      <c r="D12" s="107" t="s">
        <v>1</v>
      </c>
      <c r="E12" s="107" t="s">
        <v>10</v>
      </c>
      <c r="F12" s="109" t="s">
        <v>10</v>
      </c>
      <c r="G12" s="109" t="s">
        <v>218</v>
      </c>
      <c r="H12" s="109" t="s">
        <v>219</v>
      </c>
      <c r="I12" s="109" t="s">
        <v>220</v>
      </c>
      <c r="J12" s="110" t="s">
        <v>221</v>
      </c>
      <c r="K12" s="111" t="s">
        <v>11</v>
      </c>
    </row>
    <row r="13" spans="1:15" ht="24.75" customHeight="1" x14ac:dyDescent="0.25">
      <c r="A13" s="63">
        <v>1</v>
      </c>
      <c r="B13" s="63" t="s">
        <v>181</v>
      </c>
      <c r="C13" s="63" t="s">
        <v>182</v>
      </c>
      <c r="D13" s="68" t="s">
        <v>9</v>
      </c>
      <c r="E13" s="68">
        <v>1</v>
      </c>
      <c r="F13" s="68">
        <v>5</v>
      </c>
      <c r="G13" s="69">
        <v>26000</v>
      </c>
      <c r="H13" s="69">
        <v>26000</v>
      </c>
      <c r="I13" s="69">
        <v>0</v>
      </c>
      <c r="J13" s="69">
        <v>0</v>
      </c>
      <c r="K13" s="15" t="s">
        <v>206</v>
      </c>
    </row>
    <row r="14" spans="1:15" ht="27" customHeight="1" x14ac:dyDescent="0.25">
      <c r="A14" s="63">
        <v>2</v>
      </c>
      <c r="B14" s="71" t="s">
        <v>155</v>
      </c>
      <c r="C14" s="64" t="s">
        <v>185</v>
      </c>
      <c r="D14" s="68" t="s">
        <v>9</v>
      </c>
      <c r="E14" s="68">
        <v>4</v>
      </c>
      <c r="F14" s="68">
        <v>20</v>
      </c>
      <c r="G14" s="69">
        <v>4500</v>
      </c>
      <c r="H14" s="69">
        <v>90000</v>
      </c>
      <c r="I14" s="69">
        <f>PRODUCT(10,G14)</f>
        <v>45000</v>
      </c>
      <c r="J14" s="69">
        <f>PRODUCT(G14,10)</f>
        <v>45000</v>
      </c>
      <c r="K14" s="15" t="s">
        <v>19</v>
      </c>
    </row>
    <row r="15" spans="1:15" ht="26.25" customHeight="1" x14ac:dyDescent="0.25">
      <c r="A15" s="63">
        <v>3</v>
      </c>
      <c r="B15" s="71" t="s">
        <v>157</v>
      </c>
      <c r="C15" s="64" t="s">
        <v>186</v>
      </c>
      <c r="D15" s="68" t="s">
        <v>9</v>
      </c>
      <c r="E15" s="68">
        <v>4</v>
      </c>
      <c r="F15" s="68">
        <v>20</v>
      </c>
      <c r="G15" s="69">
        <v>4400</v>
      </c>
      <c r="H15" s="69">
        <v>88000</v>
      </c>
      <c r="I15" s="69">
        <f>PRODUCT(10,G15)</f>
        <v>44000</v>
      </c>
      <c r="J15" s="69">
        <f>PRODUCT(10,G15)</f>
        <v>44000</v>
      </c>
      <c r="K15" s="15" t="s">
        <v>19</v>
      </c>
    </row>
    <row r="16" spans="1:15" ht="27.75" customHeight="1" x14ac:dyDescent="0.25">
      <c r="A16" s="63">
        <v>4</v>
      </c>
      <c r="B16" s="18" t="s">
        <v>98</v>
      </c>
      <c r="C16" s="16" t="s">
        <v>99</v>
      </c>
      <c r="D16" s="15" t="s">
        <v>2</v>
      </c>
      <c r="E16" s="17">
        <v>1</v>
      </c>
      <c r="F16" s="17">
        <v>5</v>
      </c>
      <c r="G16" s="29">
        <v>3356</v>
      </c>
      <c r="H16" s="29">
        <f>PRODUCT(G16,F16)</f>
        <v>16780</v>
      </c>
      <c r="I16" s="29">
        <f>PRODUCT(F16,G16)</f>
        <v>16780</v>
      </c>
      <c r="J16" s="29">
        <v>0</v>
      </c>
      <c r="K16" s="15" t="s">
        <v>19</v>
      </c>
    </row>
    <row r="17" spans="1:11" ht="76.5" customHeight="1" x14ac:dyDescent="0.25">
      <c r="A17" s="63">
        <v>5</v>
      </c>
      <c r="B17" s="60" t="s">
        <v>68</v>
      </c>
      <c r="C17" s="44" t="s">
        <v>69</v>
      </c>
      <c r="D17" s="38" t="s">
        <v>2</v>
      </c>
      <c r="E17" s="76">
        <v>1</v>
      </c>
      <c r="F17" s="76">
        <v>5</v>
      </c>
      <c r="G17" s="29">
        <v>62470</v>
      </c>
      <c r="H17" s="29">
        <f>PRODUCT(G17,F17)</f>
        <v>312350</v>
      </c>
      <c r="I17" s="29">
        <f>PRODUCT(F17,G17)</f>
        <v>312350</v>
      </c>
      <c r="J17" s="29">
        <v>0</v>
      </c>
      <c r="K17" s="15" t="s">
        <v>19</v>
      </c>
    </row>
    <row r="18" spans="1:11" ht="76.5" x14ac:dyDescent="0.2">
      <c r="A18" s="38">
        <v>6</v>
      </c>
      <c r="B18" s="60" t="s">
        <v>60</v>
      </c>
      <c r="C18" s="40" t="s">
        <v>61</v>
      </c>
      <c r="D18" s="38" t="s">
        <v>2</v>
      </c>
      <c r="E18" s="38">
        <v>1</v>
      </c>
      <c r="F18" s="38">
        <v>2</v>
      </c>
      <c r="G18" s="29">
        <v>48900</v>
      </c>
      <c r="H18" s="29">
        <f>PRODUCT(G18,F18)</f>
        <v>97800</v>
      </c>
      <c r="I18" s="29">
        <f>PRODUCT(F18,G18)</f>
        <v>97800</v>
      </c>
      <c r="J18" s="29">
        <v>0</v>
      </c>
      <c r="K18" s="15" t="s">
        <v>19</v>
      </c>
    </row>
    <row r="19" spans="1:11" ht="38.25" x14ac:dyDescent="0.25">
      <c r="A19" s="38">
        <v>7</v>
      </c>
      <c r="B19" s="44" t="s">
        <v>159</v>
      </c>
      <c r="C19" s="64" t="s">
        <v>158</v>
      </c>
      <c r="D19" s="38" t="s">
        <v>9</v>
      </c>
      <c r="E19" s="38">
        <v>1</v>
      </c>
      <c r="F19" s="38">
        <v>2</v>
      </c>
      <c r="G19" s="29">
        <v>42500</v>
      </c>
      <c r="H19" s="29">
        <f>PRODUCT(G19,F19)</f>
        <v>85000</v>
      </c>
      <c r="I19" s="29">
        <f>PRODUCT(F19,G19)</f>
        <v>85000</v>
      </c>
      <c r="J19" s="29">
        <v>0</v>
      </c>
      <c r="K19" s="15" t="s">
        <v>19</v>
      </c>
    </row>
    <row r="20" spans="1:11" ht="140.25" x14ac:dyDescent="0.25">
      <c r="A20" s="38">
        <v>8</v>
      </c>
      <c r="B20" s="60" t="s">
        <v>63</v>
      </c>
      <c r="C20" s="42" t="s">
        <v>62</v>
      </c>
      <c r="D20" s="38" t="s">
        <v>2</v>
      </c>
      <c r="E20" s="38">
        <v>1</v>
      </c>
      <c r="F20" s="38">
        <v>3</v>
      </c>
      <c r="G20" s="29">
        <v>27040</v>
      </c>
      <c r="H20" s="29">
        <v>81120</v>
      </c>
      <c r="I20" s="29">
        <v>0</v>
      </c>
      <c r="J20" s="29">
        <v>81120</v>
      </c>
      <c r="K20" s="15" t="s">
        <v>19</v>
      </c>
    </row>
    <row r="21" spans="1:11" ht="91.5" customHeight="1" x14ac:dyDescent="0.25">
      <c r="A21" s="38">
        <v>9</v>
      </c>
      <c r="B21" s="60" t="s">
        <v>77</v>
      </c>
      <c r="C21" s="44" t="s">
        <v>78</v>
      </c>
      <c r="D21" s="38" t="s">
        <v>2</v>
      </c>
      <c r="E21" s="38">
        <v>1</v>
      </c>
      <c r="F21" s="38">
        <v>3</v>
      </c>
      <c r="G21" s="29">
        <v>27100</v>
      </c>
      <c r="H21" s="29">
        <f>PRODUCT(G21,F21)</f>
        <v>81300</v>
      </c>
      <c r="I21" s="29">
        <f>PRODUCT(F21,G21)</f>
        <v>81300</v>
      </c>
      <c r="J21" s="29">
        <v>0</v>
      </c>
      <c r="K21" s="15" t="s">
        <v>19</v>
      </c>
    </row>
    <row r="22" spans="1:11" ht="63.75" customHeight="1" x14ac:dyDescent="0.25">
      <c r="A22" s="38">
        <v>10</v>
      </c>
      <c r="B22" s="44" t="s">
        <v>160</v>
      </c>
      <c r="C22" s="64" t="s">
        <v>161</v>
      </c>
      <c r="D22" s="38" t="s">
        <v>9</v>
      </c>
      <c r="E22" s="38">
        <v>1</v>
      </c>
      <c r="F22" s="38">
        <v>5</v>
      </c>
      <c r="G22" s="70">
        <v>68000</v>
      </c>
      <c r="H22" s="70">
        <v>340000</v>
      </c>
      <c r="I22" s="70">
        <f>PRODUCT(1,G22)</f>
        <v>68000</v>
      </c>
      <c r="J22" s="29">
        <f>PRODUCT(G22,4)</f>
        <v>272000</v>
      </c>
      <c r="K22" s="15" t="s">
        <v>19</v>
      </c>
    </row>
    <row r="23" spans="1:11" ht="25.5" x14ac:dyDescent="0.25">
      <c r="A23" s="38">
        <v>11</v>
      </c>
      <c r="B23" s="65" t="s">
        <v>162</v>
      </c>
      <c r="C23" s="64" t="s">
        <v>156</v>
      </c>
      <c r="D23" s="38" t="s">
        <v>9</v>
      </c>
      <c r="E23" s="41">
        <v>1</v>
      </c>
      <c r="F23" s="41">
        <v>1</v>
      </c>
      <c r="G23" s="70">
        <v>428</v>
      </c>
      <c r="H23" s="70">
        <v>428</v>
      </c>
      <c r="I23" s="70">
        <v>0</v>
      </c>
      <c r="J23" s="29">
        <f>PRODUCT(G23,F23)</f>
        <v>428</v>
      </c>
      <c r="K23" s="15" t="s">
        <v>19</v>
      </c>
    </row>
    <row r="24" spans="1:11" ht="63.75" x14ac:dyDescent="0.2">
      <c r="A24" s="38">
        <v>12</v>
      </c>
      <c r="B24" s="39" t="s">
        <v>184</v>
      </c>
      <c r="C24" s="40" t="s">
        <v>64</v>
      </c>
      <c r="D24" s="38" t="s">
        <v>9</v>
      </c>
      <c r="E24" s="38">
        <v>1</v>
      </c>
      <c r="F24" s="38">
        <v>5</v>
      </c>
      <c r="G24" s="70">
        <v>3285</v>
      </c>
      <c r="H24" s="70">
        <f>PRODUCT(F24:G24)</f>
        <v>16425</v>
      </c>
      <c r="I24" s="70">
        <f>PRODUCT(F24:G24)</f>
        <v>16425</v>
      </c>
      <c r="J24" s="29">
        <v>0</v>
      </c>
      <c r="K24" s="15" t="s">
        <v>19</v>
      </c>
    </row>
    <row r="25" spans="1:11" ht="25.5" x14ac:dyDescent="0.25">
      <c r="A25" s="38">
        <v>13</v>
      </c>
      <c r="B25" s="72" t="s">
        <v>163</v>
      </c>
      <c r="C25" s="64" t="s">
        <v>164</v>
      </c>
      <c r="D25" s="38" t="s">
        <v>9</v>
      </c>
      <c r="E25" s="38">
        <v>1</v>
      </c>
      <c r="F25" s="38">
        <v>5</v>
      </c>
      <c r="G25" s="70">
        <v>1680</v>
      </c>
      <c r="H25" s="70">
        <f>PRODUCT(G25,F25)</f>
        <v>8400</v>
      </c>
      <c r="I25" s="70">
        <f>PRODUCT(F25,G25)</f>
        <v>8400</v>
      </c>
      <c r="J25" s="29">
        <v>0</v>
      </c>
      <c r="K25" s="15" t="s">
        <v>19</v>
      </c>
    </row>
    <row r="26" spans="1:11" ht="51" x14ac:dyDescent="0.25">
      <c r="A26" s="38">
        <v>14</v>
      </c>
      <c r="B26" s="72" t="s">
        <v>165</v>
      </c>
      <c r="C26" s="65" t="s">
        <v>166</v>
      </c>
      <c r="D26" s="38" t="s">
        <v>9</v>
      </c>
      <c r="E26" s="38">
        <v>1</v>
      </c>
      <c r="F26" s="38">
        <v>1</v>
      </c>
      <c r="G26" s="70">
        <v>2840</v>
      </c>
      <c r="H26" s="29">
        <f>PRODUCT(F26,G26)</f>
        <v>2840</v>
      </c>
      <c r="I26" s="70">
        <v>0</v>
      </c>
      <c r="J26" s="29">
        <f>PRODUCT(F26,G26)</f>
        <v>2840</v>
      </c>
      <c r="K26" s="15" t="s">
        <v>19</v>
      </c>
    </row>
    <row r="27" spans="1:11" ht="38.25" x14ac:dyDescent="0.25">
      <c r="A27" s="38">
        <v>15</v>
      </c>
      <c r="B27" s="73" t="s">
        <v>167</v>
      </c>
      <c r="C27" s="66" t="s">
        <v>168</v>
      </c>
      <c r="D27" s="38" t="s">
        <v>9</v>
      </c>
      <c r="E27" s="38">
        <v>1</v>
      </c>
      <c r="F27" s="38">
        <v>1</v>
      </c>
      <c r="G27" s="70">
        <v>1167</v>
      </c>
      <c r="H27" s="29">
        <f>PRODUCT(F27,G27)</f>
        <v>1167</v>
      </c>
      <c r="I27" s="70">
        <v>0</v>
      </c>
      <c r="J27" s="29">
        <f>PRODUCT(F27,G27)</f>
        <v>1167</v>
      </c>
      <c r="K27" s="15" t="s">
        <v>19</v>
      </c>
    </row>
    <row r="28" spans="1:11" ht="27.75" customHeight="1" x14ac:dyDescent="0.25">
      <c r="A28" s="38">
        <v>16</v>
      </c>
      <c r="B28" s="74" t="s">
        <v>169</v>
      </c>
      <c r="C28" s="65" t="s">
        <v>170</v>
      </c>
      <c r="D28" s="38" t="s">
        <v>9</v>
      </c>
      <c r="E28" s="38">
        <v>2</v>
      </c>
      <c r="F28" s="38">
        <v>2</v>
      </c>
      <c r="G28" s="70">
        <v>368</v>
      </c>
      <c r="H28" s="70">
        <f>PRODUCT(F28:G28)</f>
        <v>736</v>
      </c>
      <c r="I28" s="70">
        <f>PRODUCT(F28:G28)</f>
        <v>736</v>
      </c>
      <c r="J28" s="29">
        <v>0</v>
      </c>
      <c r="K28" s="15" t="s">
        <v>19</v>
      </c>
    </row>
    <row r="29" spans="1:11" ht="25.5" x14ac:dyDescent="0.25">
      <c r="A29" s="38">
        <v>17</v>
      </c>
      <c r="B29" s="74" t="s">
        <v>171</v>
      </c>
      <c r="C29" s="65" t="s">
        <v>172</v>
      </c>
      <c r="D29" s="38" t="s">
        <v>9</v>
      </c>
      <c r="E29" s="38">
        <v>2</v>
      </c>
      <c r="F29" s="38">
        <v>2</v>
      </c>
      <c r="G29" s="70">
        <v>430</v>
      </c>
      <c r="H29" s="70">
        <f>PRODUCT(G29,F29)</f>
        <v>860</v>
      </c>
      <c r="I29" s="70">
        <f>PRODUCT(F29,G29)</f>
        <v>860</v>
      </c>
      <c r="J29" s="29">
        <v>0</v>
      </c>
      <c r="K29" s="15" t="s">
        <v>19</v>
      </c>
    </row>
    <row r="30" spans="1:11" ht="25.5" x14ac:dyDescent="0.25">
      <c r="A30" s="38">
        <v>18</v>
      </c>
      <c r="B30" s="63" t="s">
        <v>173</v>
      </c>
      <c r="C30" s="65" t="s">
        <v>262</v>
      </c>
      <c r="D30" s="38" t="s">
        <v>9</v>
      </c>
      <c r="E30" s="38">
        <v>1</v>
      </c>
      <c r="F30" s="38">
        <v>5</v>
      </c>
      <c r="G30" s="70">
        <v>76</v>
      </c>
      <c r="H30" s="70">
        <f>PRODUCT(G30,F30)</f>
        <v>380</v>
      </c>
      <c r="I30" s="70">
        <f>PRODUCT(F30,G30)</f>
        <v>380</v>
      </c>
      <c r="J30" s="29">
        <v>0</v>
      </c>
      <c r="K30" s="15" t="s">
        <v>19</v>
      </c>
    </row>
    <row r="31" spans="1:11" ht="25.5" x14ac:dyDescent="0.25">
      <c r="A31" s="38">
        <v>19</v>
      </c>
      <c r="B31" s="74" t="s">
        <v>174</v>
      </c>
      <c r="C31" s="65" t="s">
        <v>263</v>
      </c>
      <c r="D31" s="38" t="s">
        <v>9</v>
      </c>
      <c r="E31" s="38">
        <v>1</v>
      </c>
      <c r="F31" s="38">
        <v>5</v>
      </c>
      <c r="G31" s="70">
        <v>245</v>
      </c>
      <c r="H31" s="70">
        <f>PRODUCT(G31,F31)</f>
        <v>1225</v>
      </c>
      <c r="I31" s="70">
        <f>PRODUCT(F31,G31)</f>
        <v>1225</v>
      </c>
      <c r="J31" s="29">
        <v>0</v>
      </c>
      <c r="K31" s="15" t="s">
        <v>19</v>
      </c>
    </row>
    <row r="32" spans="1:11" ht="25.5" x14ac:dyDescent="0.25">
      <c r="A32" s="38">
        <v>20</v>
      </c>
      <c r="B32" s="63" t="s">
        <v>175</v>
      </c>
      <c r="C32" s="65" t="s">
        <v>264</v>
      </c>
      <c r="D32" s="38" t="s">
        <v>9</v>
      </c>
      <c r="E32" s="38">
        <v>1</v>
      </c>
      <c r="F32" s="38">
        <v>5</v>
      </c>
      <c r="G32" s="70">
        <v>186</v>
      </c>
      <c r="H32" s="70">
        <f>PRODUCT(G32,F32)</f>
        <v>930</v>
      </c>
      <c r="I32" s="70">
        <f>PRODUCT(F32,G32)</f>
        <v>930</v>
      </c>
      <c r="J32" s="29">
        <v>0</v>
      </c>
      <c r="K32" s="15" t="s">
        <v>19</v>
      </c>
    </row>
    <row r="33" spans="1:11" ht="25.5" x14ac:dyDescent="0.25">
      <c r="A33" s="38">
        <v>21</v>
      </c>
      <c r="B33" s="67" t="s">
        <v>176</v>
      </c>
      <c r="C33" t="s">
        <v>265</v>
      </c>
      <c r="D33" s="38" t="s">
        <v>9</v>
      </c>
      <c r="E33" s="38">
        <v>1</v>
      </c>
      <c r="F33" s="38">
        <v>1</v>
      </c>
      <c r="G33" s="70">
        <v>600</v>
      </c>
      <c r="H33" s="29">
        <f>PRODUCT(F33:G33)</f>
        <v>600</v>
      </c>
      <c r="I33" s="70">
        <v>0</v>
      </c>
      <c r="J33" s="29">
        <f>PRODUCT(F33:G33)</f>
        <v>600</v>
      </c>
      <c r="K33" s="15" t="s">
        <v>19</v>
      </c>
    </row>
    <row r="34" spans="1:11" ht="25.5" x14ac:dyDescent="0.25">
      <c r="A34" s="38">
        <v>22</v>
      </c>
      <c r="B34" s="13" t="s">
        <v>177</v>
      </c>
      <c r="C34" s="75" t="s">
        <v>146</v>
      </c>
      <c r="D34" s="15" t="s">
        <v>9</v>
      </c>
      <c r="E34" s="17">
        <v>2</v>
      </c>
      <c r="F34" s="17">
        <v>2</v>
      </c>
      <c r="G34" s="29">
        <v>1950</v>
      </c>
      <c r="H34" s="29">
        <f t="shared" ref="H34:H78" si="0">PRODUCT(G34,F34)</f>
        <v>3900</v>
      </c>
      <c r="I34" s="29">
        <f t="shared" ref="I34:I78" si="1">PRODUCT(F34,G34)</f>
        <v>3900</v>
      </c>
      <c r="J34" s="29">
        <v>0</v>
      </c>
      <c r="K34" s="15" t="s">
        <v>67</v>
      </c>
    </row>
    <row r="35" spans="1:11" ht="90" x14ac:dyDescent="0.25">
      <c r="A35" s="38">
        <v>23</v>
      </c>
      <c r="B35" s="48" t="s">
        <v>147</v>
      </c>
      <c r="C35" s="61" t="s">
        <v>148</v>
      </c>
      <c r="D35" s="38" t="s">
        <v>9</v>
      </c>
      <c r="E35" s="38">
        <v>2</v>
      </c>
      <c r="F35" s="38">
        <v>2</v>
      </c>
      <c r="G35" s="70">
        <v>1950</v>
      </c>
      <c r="H35" s="70">
        <f t="shared" si="0"/>
        <v>3900</v>
      </c>
      <c r="I35" s="70">
        <f t="shared" si="1"/>
        <v>3900</v>
      </c>
      <c r="J35" s="29">
        <v>0</v>
      </c>
      <c r="K35" s="15" t="s">
        <v>67</v>
      </c>
    </row>
    <row r="36" spans="1:11" ht="76.5" x14ac:dyDescent="0.2">
      <c r="A36" s="38">
        <v>24</v>
      </c>
      <c r="B36" s="60" t="s">
        <v>33</v>
      </c>
      <c r="C36" s="40" t="s">
        <v>34</v>
      </c>
      <c r="D36" s="38" t="s">
        <v>2</v>
      </c>
      <c r="E36" s="38">
        <v>1</v>
      </c>
      <c r="F36" s="38">
        <v>5</v>
      </c>
      <c r="G36" s="29">
        <v>180</v>
      </c>
      <c r="H36" s="29">
        <f t="shared" si="0"/>
        <v>900</v>
      </c>
      <c r="I36" s="29">
        <f t="shared" si="1"/>
        <v>900</v>
      </c>
      <c r="J36" s="29">
        <v>0</v>
      </c>
      <c r="K36" s="15" t="s">
        <v>19</v>
      </c>
    </row>
    <row r="37" spans="1:11" ht="26.25" customHeight="1" x14ac:dyDescent="0.25">
      <c r="A37" s="38">
        <v>25</v>
      </c>
      <c r="B37" s="77" t="s">
        <v>65</v>
      </c>
      <c r="C37" s="44" t="s">
        <v>66</v>
      </c>
      <c r="D37" s="38" t="s">
        <v>2</v>
      </c>
      <c r="E37" s="38">
        <v>2</v>
      </c>
      <c r="F37" s="38">
        <v>2</v>
      </c>
      <c r="G37" s="29">
        <v>750</v>
      </c>
      <c r="H37" s="29">
        <f t="shared" si="0"/>
        <v>1500</v>
      </c>
      <c r="I37" s="29">
        <f t="shared" si="1"/>
        <v>1500</v>
      </c>
      <c r="J37" s="29">
        <v>0</v>
      </c>
      <c r="K37" s="15" t="s">
        <v>67</v>
      </c>
    </row>
    <row r="38" spans="1:11" ht="27" customHeight="1" x14ac:dyDescent="0.25">
      <c r="A38" s="38">
        <v>26</v>
      </c>
      <c r="B38" s="78" t="s">
        <v>70</v>
      </c>
      <c r="C38" s="18" t="s">
        <v>71</v>
      </c>
      <c r="D38" s="15" t="s">
        <v>2</v>
      </c>
      <c r="E38" s="15">
        <v>2</v>
      </c>
      <c r="F38" s="15">
        <v>2</v>
      </c>
      <c r="G38" s="29">
        <v>174300</v>
      </c>
      <c r="H38" s="29">
        <f t="shared" si="0"/>
        <v>348600</v>
      </c>
      <c r="I38" s="29">
        <f t="shared" si="1"/>
        <v>348600</v>
      </c>
      <c r="J38" s="29">
        <v>0</v>
      </c>
      <c r="K38" s="15" t="s">
        <v>67</v>
      </c>
    </row>
    <row r="39" spans="1:11" ht="127.5" x14ac:dyDescent="0.25">
      <c r="A39" s="38">
        <v>27</v>
      </c>
      <c r="B39" s="13" t="s">
        <v>72</v>
      </c>
      <c r="C39" s="44" t="s">
        <v>73</v>
      </c>
      <c r="D39" s="15" t="s">
        <v>2</v>
      </c>
      <c r="E39" s="15">
        <v>2</v>
      </c>
      <c r="F39" s="15">
        <v>2</v>
      </c>
      <c r="G39" s="29">
        <v>79300</v>
      </c>
      <c r="H39" s="29">
        <f t="shared" si="0"/>
        <v>158600</v>
      </c>
      <c r="I39" s="29">
        <f t="shared" si="1"/>
        <v>158600</v>
      </c>
      <c r="J39" s="29">
        <v>0</v>
      </c>
      <c r="K39" s="15" t="s">
        <v>19</v>
      </c>
    </row>
    <row r="40" spans="1:11" ht="25.5" x14ac:dyDescent="0.25">
      <c r="A40" s="38">
        <v>28</v>
      </c>
      <c r="B40" s="77" t="s">
        <v>74</v>
      </c>
      <c r="C40" s="44" t="s">
        <v>35</v>
      </c>
      <c r="D40" s="15" t="s">
        <v>9</v>
      </c>
      <c r="E40" s="15">
        <v>2</v>
      </c>
      <c r="F40" s="15">
        <v>2</v>
      </c>
      <c r="G40" s="29">
        <v>174315</v>
      </c>
      <c r="H40" s="29">
        <f t="shared" si="0"/>
        <v>348630</v>
      </c>
      <c r="I40" s="29">
        <f t="shared" si="1"/>
        <v>348630</v>
      </c>
      <c r="J40" s="29">
        <v>0</v>
      </c>
      <c r="K40" s="15" t="s">
        <v>67</v>
      </c>
    </row>
    <row r="41" spans="1:11" ht="51" x14ac:dyDescent="0.25">
      <c r="A41" s="38">
        <v>29</v>
      </c>
      <c r="B41" s="13" t="s">
        <v>75</v>
      </c>
      <c r="C41" s="44" t="s">
        <v>76</v>
      </c>
      <c r="D41" s="15" t="s">
        <v>9</v>
      </c>
      <c r="E41" s="15">
        <v>1</v>
      </c>
      <c r="F41" s="15">
        <v>1</v>
      </c>
      <c r="G41" s="29">
        <v>78922</v>
      </c>
      <c r="H41" s="29">
        <f t="shared" si="0"/>
        <v>78922</v>
      </c>
      <c r="I41" s="29">
        <f t="shared" si="1"/>
        <v>78922</v>
      </c>
      <c r="J41" s="29">
        <v>0</v>
      </c>
      <c r="K41" s="15" t="s">
        <v>67</v>
      </c>
    </row>
    <row r="42" spans="1:11" ht="25.5" x14ac:dyDescent="0.2">
      <c r="A42" s="38">
        <v>31</v>
      </c>
      <c r="B42" s="39" t="s">
        <v>178</v>
      </c>
      <c r="C42" s="40" t="s">
        <v>79</v>
      </c>
      <c r="D42" s="15" t="s">
        <v>9</v>
      </c>
      <c r="E42" s="15">
        <v>1</v>
      </c>
      <c r="F42" s="15">
        <v>5</v>
      </c>
      <c r="G42" s="29">
        <v>2045</v>
      </c>
      <c r="H42" s="29">
        <f t="shared" si="0"/>
        <v>10225</v>
      </c>
      <c r="I42" s="29">
        <f t="shared" si="1"/>
        <v>10225</v>
      </c>
      <c r="J42" s="29">
        <v>0</v>
      </c>
      <c r="K42" s="15" t="s">
        <v>19</v>
      </c>
    </row>
    <row r="43" spans="1:11" ht="102" x14ac:dyDescent="0.2">
      <c r="A43" s="38">
        <v>32</v>
      </c>
      <c r="B43" s="60" t="s">
        <v>80</v>
      </c>
      <c r="C43" s="40" t="s">
        <v>81</v>
      </c>
      <c r="D43" s="38" t="s">
        <v>9</v>
      </c>
      <c r="E43" s="38">
        <v>1</v>
      </c>
      <c r="F43" s="38">
        <v>5</v>
      </c>
      <c r="G43" s="29">
        <v>3256</v>
      </c>
      <c r="H43" s="29">
        <f t="shared" si="0"/>
        <v>16280</v>
      </c>
      <c r="I43" s="29">
        <f t="shared" si="1"/>
        <v>16280</v>
      </c>
      <c r="J43" s="29">
        <v>0</v>
      </c>
      <c r="K43" s="15" t="s">
        <v>19</v>
      </c>
    </row>
    <row r="44" spans="1:11" ht="76.5" x14ac:dyDescent="0.2">
      <c r="A44" s="38">
        <v>33</v>
      </c>
      <c r="B44" s="16" t="s">
        <v>82</v>
      </c>
      <c r="C44" s="46" t="s">
        <v>83</v>
      </c>
      <c r="D44" s="15" t="s">
        <v>2</v>
      </c>
      <c r="E44" s="17">
        <v>3</v>
      </c>
      <c r="F44" s="17">
        <v>3</v>
      </c>
      <c r="G44" s="29">
        <v>349</v>
      </c>
      <c r="H44" s="29">
        <f t="shared" si="0"/>
        <v>1047</v>
      </c>
      <c r="I44" s="29">
        <f t="shared" si="1"/>
        <v>1047</v>
      </c>
      <c r="J44" s="29">
        <v>0</v>
      </c>
      <c r="K44" s="15" t="s">
        <v>19</v>
      </c>
    </row>
    <row r="45" spans="1:11" ht="63.75" x14ac:dyDescent="0.25">
      <c r="A45" s="38">
        <v>34</v>
      </c>
      <c r="B45" s="16" t="s">
        <v>84</v>
      </c>
      <c r="C45" s="16" t="s">
        <v>85</v>
      </c>
      <c r="D45" s="15" t="s">
        <v>2</v>
      </c>
      <c r="E45" s="17">
        <v>2</v>
      </c>
      <c r="F45" s="17">
        <v>2</v>
      </c>
      <c r="G45" s="29">
        <v>312</v>
      </c>
      <c r="H45" s="29">
        <f t="shared" si="0"/>
        <v>624</v>
      </c>
      <c r="I45" s="29">
        <f t="shared" si="1"/>
        <v>624</v>
      </c>
      <c r="J45" s="29">
        <v>0</v>
      </c>
      <c r="K45" s="15" t="s">
        <v>19</v>
      </c>
    </row>
    <row r="46" spans="1:11" ht="63.75" x14ac:dyDescent="0.25">
      <c r="A46" s="38">
        <v>35</v>
      </c>
      <c r="B46" s="16" t="s">
        <v>86</v>
      </c>
      <c r="C46" s="16" t="s">
        <v>87</v>
      </c>
      <c r="D46" s="15" t="s">
        <v>2</v>
      </c>
      <c r="E46" s="17">
        <v>2</v>
      </c>
      <c r="F46" s="17">
        <v>2</v>
      </c>
      <c r="G46" s="29">
        <v>10835</v>
      </c>
      <c r="H46" s="29">
        <f t="shared" si="0"/>
        <v>21670</v>
      </c>
      <c r="I46" s="29">
        <f t="shared" si="1"/>
        <v>21670</v>
      </c>
      <c r="J46" s="29">
        <v>0</v>
      </c>
      <c r="K46" s="15" t="s">
        <v>19</v>
      </c>
    </row>
    <row r="47" spans="1:11" ht="25.5" x14ac:dyDescent="0.2">
      <c r="A47" s="38">
        <v>36</v>
      </c>
      <c r="B47" s="16" t="s">
        <v>88</v>
      </c>
      <c r="C47" s="46" t="s">
        <v>89</v>
      </c>
      <c r="D47" s="15" t="s">
        <v>2</v>
      </c>
      <c r="E47" s="17">
        <v>2</v>
      </c>
      <c r="F47" s="17">
        <v>2</v>
      </c>
      <c r="G47" s="29">
        <v>4675</v>
      </c>
      <c r="H47" s="29">
        <f t="shared" si="0"/>
        <v>9350</v>
      </c>
      <c r="I47" s="29">
        <f t="shared" si="1"/>
        <v>9350</v>
      </c>
      <c r="J47" s="29">
        <v>0</v>
      </c>
      <c r="K47" s="15" t="s">
        <v>19</v>
      </c>
    </row>
    <row r="48" spans="1:11" ht="76.5" x14ac:dyDescent="0.2">
      <c r="A48" s="38">
        <v>37</v>
      </c>
      <c r="B48" s="18" t="s">
        <v>91</v>
      </c>
      <c r="C48" s="46" t="s">
        <v>90</v>
      </c>
      <c r="D48" s="15" t="s">
        <v>2</v>
      </c>
      <c r="E48" s="17">
        <v>1</v>
      </c>
      <c r="F48" s="17">
        <v>5</v>
      </c>
      <c r="G48" s="29">
        <v>1690</v>
      </c>
      <c r="H48" s="29">
        <f t="shared" si="0"/>
        <v>8450</v>
      </c>
      <c r="I48" s="29">
        <f t="shared" si="1"/>
        <v>8450</v>
      </c>
      <c r="J48" s="29">
        <v>0</v>
      </c>
      <c r="K48" s="15" t="s">
        <v>19</v>
      </c>
    </row>
    <row r="49" spans="1:11" ht="38.25" x14ac:dyDescent="0.25">
      <c r="A49" s="38">
        <v>38</v>
      </c>
      <c r="B49" s="18" t="s">
        <v>92</v>
      </c>
      <c r="C49" s="16" t="s">
        <v>93</v>
      </c>
      <c r="D49" s="15" t="s">
        <v>2</v>
      </c>
      <c r="E49" s="17">
        <v>3</v>
      </c>
      <c r="F49" s="17">
        <v>3</v>
      </c>
      <c r="G49" s="29">
        <v>2450</v>
      </c>
      <c r="H49" s="29">
        <f t="shared" si="0"/>
        <v>7350</v>
      </c>
      <c r="I49" s="29">
        <f t="shared" si="1"/>
        <v>7350</v>
      </c>
      <c r="J49" s="29">
        <v>0</v>
      </c>
      <c r="K49" s="15" t="s">
        <v>19</v>
      </c>
    </row>
    <row r="50" spans="1:11" ht="25.5" x14ac:dyDescent="0.2">
      <c r="A50" s="38">
        <v>39</v>
      </c>
      <c r="B50" s="18" t="s">
        <v>94</v>
      </c>
      <c r="C50" s="28" t="s">
        <v>95</v>
      </c>
      <c r="D50" s="15" t="s">
        <v>2</v>
      </c>
      <c r="E50" s="17">
        <v>2</v>
      </c>
      <c r="F50" s="17">
        <v>2</v>
      </c>
      <c r="G50" s="29">
        <v>1200</v>
      </c>
      <c r="H50" s="29">
        <f t="shared" si="0"/>
        <v>2400</v>
      </c>
      <c r="I50" s="29">
        <f t="shared" si="1"/>
        <v>2400</v>
      </c>
      <c r="J50" s="29">
        <v>0</v>
      </c>
      <c r="K50" s="15" t="s">
        <v>19</v>
      </c>
    </row>
    <row r="51" spans="1:11" s="55" customFormat="1" ht="89.25" x14ac:dyDescent="0.2">
      <c r="A51" s="15">
        <v>40</v>
      </c>
      <c r="B51" s="18" t="s">
        <v>96</v>
      </c>
      <c r="C51" s="46" t="s">
        <v>97</v>
      </c>
      <c r="D51" s="15" t="s">
        <v>2</v>
      </c>
      <c r="E51" s="17">
        <v>3</v>
      </c>
      <c r="F51" s="17">
        <v>3</v>
      </c>
      <c r="G51" s="29">
        <v>2809</v>
      </c>
      <c r="H51" s="29">
        <f t="shared" si="0"/>
        <v>8427</v>
      </c>
      <c r="I51" s="29">
        <f t="shared" si="1"/>
        <v>8427</v>
      </c>
      <c r="J51" s="29">
        <v>0</v>
      </c>
      <c r="K51" s="15" t="s">
        <v>19</v>
      </c>
    </row>
    <row r="52" spans="1:11" ht="63" customHeight="1" x14ac:dyDescent="0.25">
      <c r="A52" s="38">
        <v>41</v>
      </c>
      <c r="B52" s="18" t="s">
        <v>100</v>
      </c>
      <c r="C52" s="62" t="s">
        <v>101</v>
      </c>
      <c r="D52" s="15" t="s">
        <v>2</v>
      </c>
      <c r="E52" s="17">
        <v>1</v>
      </c>
      <c r="F52" s="17">
        <v>5</v>
      </c>
      <c r="G52" s="29">
        <v>3003</v>
      </c>
      <c r="H52" s="29">
        <f t="shared" si="0"/>
        <v>15015</v>
      </c>
      <c r="I52" s="29">
        <f t="shared" si="1"/>
        <v>15015</v>
      </c>
      <c r="J52" s="29">
        <v>0</v>
      </c>
      <c r="K52" s="15" t="s">
        <v>19</v>
      </c>
    </row>
    <row r="53" spans="1:11" ht="26.25" customHeight="1" x14ac:dyDescent="0.25">
      <c r="A53" s="38">
        <v>42</v>
      </c>
      <c r="B53" s="16" t="s">
        <v>102</v>
      </c>
      <c r="C53" s="18" t="s">
        <v>103</v>
      </c>
      <c r="D53" s="15" t="s">
        <v>2</v>
      </c>
      <c r="E53" s="17">
        <v>2</v>
      </c>
      <c r="F53" s="17">
        <v>2</v>
      </c>
      <c r="G53" s="29">
        <v>4842</v>
      </c>
      <c r="H53" s="29">
        <f t="shared" si="0"/>
        <v>9684</v>
      </c>
      <c r="I53" s="29">
        <f t="shared" si="1"/>
        <v>9684</v>
      </c>
      <c r="J53" s="29">
        <v>0</v>
      </c>
      <c r="K53" s="15" t="s">
        <v>19</v>
      </c>
    </row>
    <row r="54" spans="1:11" ht="115.5" customHeight="1" x14ac:dyDescent="0.25">
      <c r="A54" s="38">
        <v>43</v>
      </c>
      <c r="B54" s="16" t="s">
        <v>105</v>
      </c>
      <c r="C54" s="18" t="s">
        <v>104</v>
      </c>
      <c r="D54" s="15" t="s">
        <v>2</v>
      </c>
      <c r="E54" s="17">
        <v>2</v>
      </c>
      <c r="F54" s="17">
        <v>2</v>
      </c>
      <c r="G54" s="29">
        <v>4540</v>
      </c>
      <c r="H54" s="29">
        <f t="shared" si="0"/>
        <v>9080</v>
      </c>
      <c r="I54" s="29">
        <f t="shared" si="1"/>
        <v>9080</v>
      </c>
      <c r="J54" s="29">
        <v>0</v>
      </c>
      <c r="K54" s="15" t="s">
        <v>19</v>
      </c>
    </row>
    <row r="55" spans="1:11" ht="66" customHeight="1" x14ac:dyDescent="0.25">
      <c r="A55" s="38">
        <v>44</v>
      </c>
      <c r="B55" s="60" t="s">
        <v>106</v>
      </c>
      <c r="C55" s="44" t="s">
        <v>107</v>
      </c>
      <c r="D55" s="38" t="s">
        <v>2</v>
      </c>
      <c r="E55" s="38">
        <v>1</v>
      </c>
      <c r="F55" s="38">
        <v>5</v>
      </c>
      <c r="G55" s="29">
        <v>600</v>
      </c>
      <c r="H55" s="29">
        <f t="shared" si="0"/>
        <v>3000</v>
      </c>
      <c r="I55" s="29">
        <f t="shared" si="1"/>
        <v>3000</v>
      </c>
      <c r="J55" s="29">
        <v>0</v>
      </c>
      <c r="K55" s="15" t="s">
        <v>19</v>
      </c>
    </row>
    <row r="56" spans="1:11" ht="27.75" customHeight="1" x14ac:dyDescent="0.25">
      <c r="A56" s="38">
        <v>45</v>
      </c>
      <c r="B56" s="16" t="s">
        <v>108</v>
      </c>
      <c r="C56" s="18" t="s">
        <v>109</v>
      </c>
      <c r="D56" s="15" t="s">
        <v>2</v>
      </c>
      <c r="E56" s="17">
        <v>2</v>
      </c>
      <c r="F56" s="17">
        <v>2</v>
      </c>
      <c r="G56" s="29">
        <v>2100</v>
      </c>
      <c r="H56" s="29">
        <f t="shared" si="0"/>
        <v>4200</v>
      </c>
      <c r="I56" s="29">
        <f t="shared" si="1"/>
        <v>4200</v>
      </c>
      <c r="J56" s="29">
        <v>0</v>
      </c>
      <c r="K56" s="15" t="s">
        <v>19</v>
      </c>
    </row>
    <row r="57" spans="1:11" ht="104.25" customHeight="1" x14ac:dyDescent="0.25">
      <c r="A57" s="38">
        <v>46</v>
      </c>
      <c r="B57" s="18" t="s">
        <v>110</v>
      </c>
      <c r="C57" s="18" t="s">
        <v>111</v>
      </c>
      <c r="D57" s="15" t="s">
        <v>2</v>
      </c>
      <c r="E57" s="17">
        <v>3</v>
      </c>
      <c r="F57" s="17">
        <v>3</v>
      </c>
      <c r="G57" s="29">
        <v>3720</v>
      </c>
      <c r="H57" s="29">
        <f t="shared" si="0"/>
        <v>11160</v>
      </c>
      <c r="I57" s="29">
        <f t="shared" si="1"/>
        <v>11160</v>
      </c>
      <c r="J57" s="29">
        <v>0</v>
      </c>
      <c r="K57" s="15" t="s">
        <v>19</v>
      </c>
    </row>
    <row r="58" spans="1:11" ht="127.5" x14ac:dyDescent="0.2">
      <c r="A58" s="38">
        <v>47</v>
      </c>
      <c r="B58" s="13" t="s">
        <v>112</v>
      </c>
      <c r="C58" s="28" t="s">
        <v>113</v>
      </c>
      <c r="D58" s="15" t="s">
        <v>2</v>
      </c>
      <c r="E58" s="17">
        <v>3</v>
      </c>
      <c r="F58" s="17">
        <v>3</v>
      </c>
      <c r="G58" s="29">
        <v>11600</v>
      </c>
      <c r="H58" s="29">
        <f t="shared" si="0"/>
        <v>34800</v>
      </c>
      <c r="I58" s="29">
        <f t="shared" si="1"/>
        <v>34800</v>
      </c>
      <c r="J58" s="29">
        <v>0</v>
      </c>
      <c r="K58" s="15" t="s">
        <v>187</v>
      </c>
    </row>
    <row r="59" spans="1:11" ht="45" x14ac:dyDescent="0.25">
      <c r="A59" s="15">
        <v>48</v>
      </c>
      <c r="B59" s="48" t="s">
        <v>114</v>
      </c>
      <c r="C59" s="61" t="s">
        <v>115</v>
      </c>
      <c r="D59" s="15" t="s">
        <v>2</v>
      </c>
      <c r="E59" s="17">
        <v>2</v>
      </c>
      <c r="F59" s="17">
        <v>2</v>
      </c>
      <c r="G59" s="29">
        <v>3540</v>
      </c>
      <c r="H59" s="29">
        <f t="shared" si="0"/>
        <v>7080</v>
      </c>
      <c r="I59" s="29">
        <f t="shared" si="1"/>
        <v>7080</v>
      </c>
      <c r="J59" s="29">
        <v>0</v>
      </c>
      <c r="K59" s="15" t="s">
        <v>19</v>
      </c>
    </row>
    <row r="60" spans="1:11" ht="105" x14ac:dyDescent="0.25">
      <c r="A60" s="15">
        <v>49</v>
      </c>
      <c r="B60" s="48" t="s">
        <v>116</v>
      </c>
      <c r="C60" s="61" t="s">
        <v>117</v>
      </c>
      <c r="D60" s="15" t="s">
        <v>9</v>
      </c>
      <c r="E60" s="17">
        <v>2</v>
      </c>
      <c r="F60" s="17">
        <v>2</v>
      </c>
      <c r="G60" s="29">
        <v>2270</v>
      </c>
      <c r="H60" s="29">
        <f t="shared" si="0"/>
        <v>4540</v>
      </c>
      <c r="I60" s="29">
        <f t="shared" si="1"/>
        <v>4540</v>
      </c>
      <c r="J60" s="29">
        <v>0</v>
      </c>
      <c r="K60" s="15" t="s">
        <v>187</v>
      </c>
    </row>
    <row r="61" spans="1:11" ht="45" x14ac:dyDescent="0.25">
      <c r="A61" s="15">
        <v>50</v>
      </c>
      <c r="B61" s="48" t="s">
        <v>118</v>
      </c>
      <c r="C61" s="61" t="s">
        <v>119</v>
      </c>
      <c r="D61" s="15" t="s">
        <v>9</v>
      </c>
      <c r="E61" s="17">
        <v>2</v>
      </c>
      <c r="F61" s="17">
        <v>2</v>
      </c>
      <c r="G61" s="29">
        <v>7640</v>
      </c>
      <c r="H61" s="29">
        <f t="shared" si="0"/>
        <v>15280</v>
      </c>
      <c r="I61" s="29">
        <f t="shared" si="1"/>
        <v>15280</v>
      </c>
      <c r="J61" s="29">
        <v>0</v>
      </c>
      <c r="K61" s="15" t="s">
        <v>187</v>
      </c>
    </row>
    <row r="62" spans="1:11" ht="75" x14ac:dyDescent="0.25">
      <c r="A62" s="15">
        <v>51</v>
      </c>
      <c r="B62" s="13" t="s">
        <v>120</v>
      </c>
      <c r="C62" s="61" t="s">
        <v>121</v>
      </c>
      <c r="D62" s="15" t="s">
        <v>9</v>
      </c>
      <c r="E62" s="17">
        <v>1</v>
      </c>
      <c r="F62" s="17">
        <v>5</v>
      </c>
      <c r="G62" s="29">
        <v>580</v>
      </c>
      <c r="H62" s="29">
        <f t="shared" si="0"/>
        <v>2900</v>
      </c>
      <c r="I62" s="29">
        <f t="shared" si="1"/>
        <v>2900</v>
      </c>
      <c r="J62" s="29">
        <v>0</v>
      </c>
      <c r="K62" s="15" t="s">
        <v>19</v>
      </c>
    </row>
    <row r="63" spans="1:11" ht="122.25" customHeight="1" x14ac:dyDescent="0.25">
      <c r="A63" s="15">
        <v>52</v>
      </c>
      <c r="B63" s="13" t="s">
        <v>122</v>
      </c>
      <c r="C63" s="61" t="s">
        <v>123</v>
      </c>
      <c r="D63" s="15" t="s">
        <v>9</v>
      </c>
      <c r="E63" s="17">
        <v>2</v>
      </c>
      <c r="F63" s="17">
        <v>2</v>
      </c>
      <c r="G63" s="29">
        <v>1120</v>
      </c>
      <c r="H63" s="29">
        <f t="shared" si="0"/>
        <v>2240</v>
      </c>
      <c r="I63" s="29">
        <f t="shared" si="1"/>
        <v>2240</v>
      </c>
      <c r="J63" s="29">
        <v>0</v>
      </c>
      <c r="K63" s="15" t="s">
        <v>19</v>
      </c>
    </row>
    <row r="64" spans="1:11" ht="90.75" customHeight="1" x14ac:dyDescent="0.25">
      <c r="A64" s="15">
        <v>53</v>
      </c>
      <c r="B64" s="13" t="s">
        <v>125</v>
      </c>
      <c r="C64" s="61" t="s">
        <v>124</v>
      </c>
      <c r="D64" s="15" t="s">
        <v>9</v>
      </c>
      <c r="E64" s="17">
        <v>2</v>
      </c>
      <c r="F64" s="17">
        <v>2</v>
      </c>
      <c r="G64" s="29">
        <v>2790</v>
      </c>
      <c r="H64" s="29">
        <f t="shared" si="0"/>
        <v>5580</v>
      </c>
      <c r="I64" s="29">
        <f t="shared" si="1"/>
        <v>5580</v>
      </c>
      <c r="J64" s="29">
        <v>0</v>
      </c>
      <c r="K64" s="15" t="s">
        <v>19</v>
      </c>
    </row>
    <row r="65" spans="1:11" ht="27.75" customHeight="1" x14ac:dyDescent="0.25">
      <c r="A65" s="15">
        <v>54</v>
      </c>
      <c r="B65" s="48" t="s">
        <v>126</v>
      </c>
      <c r="C65" s="61" t="s">
        <v>127</v>
      </c>
      <c r="D65" s="15" t="s">
        <v>9</v>
      </c>
      <c r="E65" s="17">
        <v>3</v>
      </c>
      <c r="F65" s="17">
        <v>3</v>
      </c>
      <c r="G65" s="29">
        <v>1589</v>
      </c>
      <c r="H65" s="29">
        <f t="shared" si="0"/>
        <v>4767</v>
      </c>
      <c r="I65" s="29">
        <f t="shared" si="1"/>
        <v>4767</v>
      </c>
      <c r="J65" s="29">
        <v>0</v>
      </c>
      <c r="K65" s="15" t="s">
        <v>19</v>
      </c>
    </row>
    <row r="66" spans="1:11" ht="78" customHeight="1" x14ac:dyDescent="0.25">
      <c r="A66" s="15">
        <v>55</v>
      </c>
      <c r="B66" s="48" t="s">
        <v>128</v>
      </c>
      <c r="C66" s="61" t="s">
        <v>129</v>
      </c>
      <c r="D66" s="15" t="s">
        <v>9</v>
      </c>
      <c r="E66" s="17">
        <v>3</v>
      </c>
      <c r="F66" s="17">
        <v>3</v>
      </c>
      <c r="G66" s="29">
        <v>680</v>
      </c>
      <c r="H66" s="29">
        <f t="shared" si="0"/>
        <v>2040</v>
      </c>
      <c r="I66" s="29">
        <f t="shared" si="1"/>
        <v>2040</v>
      </c>
      <c r="J66" s="29">
        <v>0</v>
      </c>
      <c r="K66" s="15" t="s">
        <v>19</v>
      </c>
    </row>
    <row r="67" spans="1:11" ht="27.75" customHeight="1" x14ac:dyDescent="0.25">
      <c r="A67" s="15">
        <v>56</v>
      </c>
      <c r="B67" s="13" t="s">
        <v>130</v>
      </c>
      <c r="C67" s="61" t="s">
        <v>131</v>
      </c>
      <c r="D67" s="15" t="s">
        <v>9</v>
      </c>
      <c r="E67" s="17">
        <v>3</v>
      </c>
      <c r="F67" s="17">
        <v>3</v>
      </c>
      <c r="G67" s="29">
        <v>1019.2</v>
      </c>
      <c r="H67" s="29">
        <f t="shared" si="0"/>
        <v>3057.6000000000004</v>
      </c>
      <c r="I67" s="29">
        <f t="shared" si="1"/>
        <v>3057.6000000000004</v>
      </c>
      <c r="J67" s="29">
        <v>0</v>
      </c>
      <c r="K67" s="15" t="s">
        <v>19</v>
      </c>
    </row>
    <row r="68" spans="1:11" ht="91.5" customHeight="1" x14ac:dyDescent="0.25">
      <c r="A68" s="15">
        <v>57</v>
      </c>
      <c r="B68" s="13" t="s">
        <v>132</v>
      </c>
      <c r="C68" s="61" t="s">
        <v>133</v>
      </c>
      <c r="D68" s="15" t="s">
        <v>9</v>
      </c>
      <c r="E68" s="17">
        <v>2</v>
      </c>
      <c r="F68" s="17">
        <v>2</v>
      </c>
      <c r="G68" s="29">
        <v>1220</v>
      </c>
      <c r="H68" s="29">
        <f t="shared" si="0"/>
        <v>2440</v>
      </c>
      <c r="I68" s="29">
        <f t="shared" si="1"/>
        <v>2440</v>
      </c>
      <c r="J68" s="29">
        <v>0</v>
      </c>
      <c r="K68" s="15" t="s">
        <v>19</v>
      </c>
    </row>
    <row r="69" spans="1:11" ht="105" customHeight="1" x14ac:dyDescent="0.25">
      <c r="A69" s="15">
        <v>58</v>
      </c>
      <c r="B69" s="13" t="s">
        <v>135</v>
      </c>
      <c r="C69" s="61" t="s">
        <v>134</v>
      </c>
      <c r="D69" s="15" t="s">
        <v>9</v>
      </c>
      <c r="E69" s="17">
        <v>2</v>
      </c>
      <c r="F69" s="17">
        <v>2</v>
      </c>
      <c r="G69" s="29">
        <v>1900</v>
      </c>
      <c r="H69" s="29">
        <f t="shared" si="0"/>
        <v>3800</v>
      </c>
      <c r="I69" s="29">
        <f t="shared" si="1"/>
        <v>3800</v>
      </c>
      <c r="J69" s="29">
        <v>0</v>
      </c>
      <c r="K69" s="15" t="s">
        <v>19</v>
      </c>
    </row>
    <row r="70" spans="1:11" ht="45" customHeight="1" x14ac:dyDescent="0.25">
      <c r="A70" s="15">
        <v>59</v>
      </c>
      <c r="B70" s="13" t="s">
        <v>136</v>
      </c>
      <c r="C70" s="61" t="s">
        <v>137</v>
      </c>
      <c r="D70" s="15" t="s">
        <v>9</v>
      </c>
      <c r="E70" s="17">
        <v>2</v>
      </c>
      <c r="F70" s="17">
        <v>2</v>
      </c>
      <c r="G70" s="29">
        <v>3650</v>
      </c>
      <c r="H70" s="29">
        <f t="shared" si="0"/>
        <v>7300</v>
      </c>
      <c r="I70" s="29">
        <f t="shared" si="1"/>
        <v>7300</v>
      </c>
      <c r="J70" s="29">
        <v>0</v>
      </c>
      <c r="K70" s="15" t="s">
        <v>19</v>
      </c>
    </row>
    <row r="71" spans="1:11" ht="29.25" customHeight="1" x14ac:dyDescent="0.25">
      <c r="A71" s="15">
        <v>60</v>
      </c>
      <c r="B71" s="13" t="s">
        <v>138</v>
      </c>
      <c r="C71" s="61" t="s">
        <v>139</v>
      </c>
      <c r="D71" s="15" t="s">
        <v>9</v>
      </c>
      <c r="E71" s="17">
        <v>1</v>
      </c>
      <c r="F71" s="17">
        <v>5</v>
      </c>
      <c r="G71" s="29">
        <v>4592</v>
      </c>
      <c r="H71" s="29">
        <f t="shared" si="0"/>
        <v>22960</v>
      </c>
      <c r="I71" s="29">
        <f t="shared" si="1"/>
        <v>22960</v>
      </c>
      <c r="J71" s="29">
        <v>0</v>
      </c>
      <c r="K71" s="15" t="s">
        <v>19</v>
      </c>
    </row>
    <row r="72" spans="1:11" ht="105" customHeight="1" x14ac:dyDescent="0.25">
      <c r="A72" s="15">
        <v>44</v>
      </c>
      <c r="B72" s="13" t="s">
        <v>140</v>
      </c>
      <c r="C72" s="61" t="s">
        <v>141</v>
      </c>
      <c r="D72" s="15" t="s">
        <v>9</v>
      </c>
      <c r="E72" s="17">
        <v>2</v>
      </c>
      <c r="F72" s="17">
        <v>2</v>
      </c>
      <c r="G72" s="29">
        <v>3270</v>
      </c>
      <c r="H72" s="29">
        <f t="shared" si="0"/>
        <v>6540</v>
      </c>
      <c r="I72" s="29">
        <f t="shared" si="1"/>
        <v>6540</v>
      </c>
      <c r="J72" s="29">
        <v>0</v>
      </c>
      <c r="K72" s="15" t="s">
        <v>19</v>
      </c>
    </row>
    <row r="73" spans="1:11" ht="78" customHeight="1" x14ac:dyDescent="0.25">
      <c r="A73" s="15">
        <v>45</v>
      </c>
      <c r="B73" s="13" t="s">
        <v>142</v>
      </c>
      <c r="C73" s="61" t="s">
        <v>143</v>
      </c>
      <c r="D73" s="15" t="s">
        <v>9</v>
      </c>
      <c r="E73" s="17">
        <v>2</v>
      </c>
      <c r="F73" s="17">
        <v>2</v>
      </c>
      <c r="G73" s="29">
        <v>3520</v>
      </c>
      <c r="H73" s="29">
        <f t="shared" si="0"/>
        <v>7040</v>
      </c>
      <c r="I73" s="29">
        <f t="shared" si="1"/>
        <v>7040</v>
      </c>
      <c r="J73" s="29">
        <v>0</v>
      </c>
      <c r="K73" s="15" t="s">
        <v>19</v>
      </c>
    </row>
    <row r="74" spans="1:11" ht="45" customHeight="1" x14ac:dyDescent="0.25">
      <c r="A74" s="15">
        <v>46</v>
      </c>
      <c r="B74" s="48" t="s">
        <v>144</v>
      </c>
      <c r="C74" s="61" t="s">
        <v>145</v>
      </c>
      <c r="D74" s="15" t="s">
        <v>9</v>
      </c>
      <c r="E74" s="17">
        <v>1</v>
      </c>
      <c r="F74" s="17">
        <v>1</v>
      </c>
      <c r="G74" s="29">
        <v>92141</v>
      </c>
      <c r="H74" s="29">
        <f t="shared" si="0"/>
        <v>92141</v>
      </c>
      <c r="I74" s="29">
        <f t="shared" si="1"/>
        <v>92141</v>
      </c>
      <c r="J74" s="29">
        <v>0</v>
      </c>
      <c r="K74" s="15" t="s">
        <v>67</v>
      </c>
    </row>
    <row r="75" spans="1:11" ht="105" customHeight="1" x14ac:dyDescent="0.25">
      <c r="A75" s="15">
        <v>47</v>
      </c>
      <c r="B75" s="13" t="s">
        <v>179</v>
      </c>
      <c r="C75" s="61" t="s">
        <v>180</v>
      </c>
      <c r="D75" s="15" t="s">
        <v>9</v>
      </c>
      <c r="E75" s="17">
        <v>1</v>
      </c>
      <c r="F75" s="17">
        <v>1</v>
      </c>
      <c r="G75" s="29">
        <v>6915</v>
      </c>
      <c r="H75" s="29">
        <f t="shared" si="0"/>
        <v>6915</v>
      </c>
      <c r="I75" s="29">
        <f t="shared" si="1"/>
        <v>6915</v>
      </c>
      <c r="J75" s="29">
        <v>0</v>
      </c>
      <c r="K75" s="15" t="s">
        <v>67</v>
      </c>
    </row>
    <row r="76" spans="1:11" ht="150.75" customHeight="1" x14ac:dyDescent="0.25">
      <c r="A76" s="15">
        <v>48</v>
      </c>
      <c r="B76" s="48" t="s">
        <v>149</v>
      </c>
      <c r="C76" s="61" t="s">
        <v>150</v>
      </c>
      <c r="D76" s="15" t="s">
        <v>9</v>
      </c>
      <c r="E76" s="17">
        <v>1</v>
      </c>
      <c r="F76" s="17">
        <v>5</v>
      </c>
      <c r="G76" s="29">
        <v>488</v>
      </c>
      <c r="H76" s="29">
        <f t="shared" si="0"/>
        <v>2440</v>
      </c>
      <c r="I76" s="29">
        <f t="shared" si="1"/>
        <v>2440</v>
      </c>
      <c r="J76" s="29">
        <v>0</v>
      </c>
      <c r="K76" s="15" t="s">
        <v>19</v>
      </c>
    </row>
    <row r="77" spans="1:11" ht="121.5" customHeight="1" x14ac:dyDescent="0.25">
      <c r="A77" s="15">
        <v>49</v>
      </c>
      <c r="B77" s="48" t="s">
        <v>151</v>
      </c>
      <c r="C77" s="61" t="s">
        <v>152</v>
      </c>
      <c r="D77" s="15" t="s">
        <v>9</v>
      </c>
      <c r="E77" s="17">
        <v>1</v>
      </c>
      <c r="F77" s="17">
        <v>5</v>
      </c>
      <c r="G77" s="29">
        <v>2120</v>
      </c>
      <c r="H77" s="29">
        <f t="shared" si="0"/>
        <v>10600</v>
      </c>
      <c r="I77" s="29">
        <f t="shared" si="1"/>
        <v>10600</v>
      </c>
      <c r="J77" s="29">
        <v>0</v>
      </c>
      <c r="K77" s="15" t="s">
        <v>19</v>
      </c>
    </row>
    <row r="78" spans="1:11" ht="119.25" customHeight="1" x14ac:dyDescent="0.25">
      <c r="A78" s="15">
        <v>50</v>
      </c>
      <c r="B78" s="48" t="s">
        <v>153</v>
      </c>
      <c r="C78" s="61" t="s">
        <v>154</v>
      </c>
      <c r="D78" s="15" t="s">
        <v>9</v>
      </c>
      <c r="E78" s="17">
        <v>2</v>
      </c>
      <c r="F78" s="17">
        <v>2</v>
      </c>
      <c r="G78" s="29">
        <v>3563</v>
      </c>
      <c r="H78" s="29">
        <f t="shared" si="0"/>
        <v>7126</v>
      </c>
      <c r="I78" s="29">
        <f t="shared" si="1"/>
        <v>7126</v>
      </c>
      <c r="J78" s="29">
        <v>0</v>
      </c>
      <c r="K78" s="15" t="s">
        <v>187</v>
      </c>
    </row>
    <row r="79" spans="1:11" ht="15" customHeight="1" x14ac:dyDescent="0.2">
      <c r="A79" s="38"/>
      <c r="B79" s="48"/>
      <c r="C79" s="28"/>
      <c r="D79" s="45"/>
      <c r="E79" s="47"/>
      <c r="F79" s="47"/>
      <c r="G79" s="34" t="s">
        <v>30</v>
      </c>
      <c r="H79" s="34"/>
      <c r="I79" s="36">
        <f>SUM(I13:I78)</f>
        <v>2113686.6</v>
      </c>
      <c r="J79" s="30">
        <f>SUM(J13:J78)</f>
        <v>447155</v>
      </c>
      <c r="K79" s="15"/>
    </row>
    <row r="80" spans="1:11" ht="15" customHeight="1" x14ac:dyDescent="0.25">
      <c r="A80" s="139" t="s">
        <v>188</v>
      </c>
      <c r="B80" s="139"/>
      <c r="C80" s="139"/>
      <c r="D80" s="139"/>
      <c r="E80" s="139"/>
      <c r="F80" s="139"/>
      <c r="G80" s="139"/>
      <c r="H80" s="139"/>
      <c r="I80" s="139"/>
      <c r="J80" s="139"/>
      <c r="K80" s="139"/>
    </row>
    <row r="81" spans="1:11" ht="51" x14ac:dyDescent="0.25">
      <c r="A81" s="107" t="s">
        <v>6</v>
      </c>
      <c r="B81" s="107" t="s">
        <v>0</v>
      </c>
      <c r="C81" s="108" t="s">
        <v>18</v>
      </c>
      <c r="D81" s="107" t="s">
        <v>1</v>
      </c>
      <c r="E81" s="107" t="s">
        <v>10</v>
      </c>
      <c r="F81" s="109" t="s">
        <v>10</v>
      </c>
      <c r="G81" s="109" t="s">
        <v>218</v>
      </c>
      <c r="H81" s="109" t="s">
        <v>219</v>
      </c>
      <c r="I81" s="109" t="s">
        <v>220</v>
      </c>
      <c r="J81" s="110" t="s">
        <v>221</v>
      </c>
      <c r="K81" s="111" t="s">
        <v>11</v>
      </c>
    </row>
    <row r="82" spans="1:11" x14ac:dyDescent="0.25">
      <c r="A82" s="15">
        <v>1</v>
      </c>
      <c r="B82" s="79" t="s">
        <v>189</v>
      </c>
      <c r="C82" s="83" t="s">
        <v>223</v>
      </c>
      <c r="D82" s="84" t="s">
        <v>205</v>
      </c>
      <c r="E82" s="85">
        <v>1</v>
      </c>
      <c r="F82" s="85">
        <v>5</v>
      </c>
      <c r="G82" s="29">
        <v>45000</v>
      </c>
      <c r="H82" s="29">
        <f>PRODUCT(F82:G82)</f>
        <v>225000</v>
      </c>
      <c r="I82" s="29">
        <v>0</v>
      </c>
      <c r="J82" s="29">
        <f>PRODUCT(F82:G82)</f>
        <v>225000</v>
      </c>
      <c r="K82" s="15" t="s">
        <v>235</v>
      </c>
    </row>
    <row r="83" spans="1:11" ht="16.5" customHeight="1" x14ac:dyDescent="0.25">
      <c r="A83" s="15">
        <v>2</v>
      </c>
      <c r="B83" s="79" t="s">
        <v>190</v>
      </c>
      <c r="C83" s="83" t="s">
        <v>223</v>
      </c>
      <c r="D83" s="84" t="s">
        <v>205</v>
      </c>
      <c r="E83" s="85">
        <v>2</v>
      </c>
      <c r="F83" s="85">
        <v>10</v>
      </c>
      <c r="G83" s="29">
        <v>43000</v>
      </c>
      <c r="H83" s="29">
        <f>PRODUCT(F83,G83)</f>
        <v>430000</v>
      </c>
      <c r="I83" s="29">
        <v>0</v>
      </c>
      <c r="J83" s="29">
        <f>PRODUCT(F83,G83)</f>
        <v>430000</v>
      </c>
      <c r="K83" s="15" t="s">
        <v>235</v>
      </c>
    </row>
    <row r="84" spans="1:11" x14ac:dyDescent="0.25">
      <c r="A84" s="15" t="s">
        <v>8</v>
      </c>
      <c r="B84" s="79" t="s">
        <v>191</v>
      </c>
      <c r="C84" s="83" t="s">
        <v>223</v>
      </c>
      <c r="D84" s="84" t="s">
        <v>205</v>
      </c>
      <c r="E84" s="85">
        <v>4</v>
      </c>
      <c r="F84" s="85">
        <v>20</v>
      </c>
      <c r="G84" s="29">
        <v>42000</v>
      </c>
      <c r="H84" s="29">
        <f>PRODUCT(F84,G84)</f>
        <v>840000</v>
      </c>
      <c r="I84" s="29">
        <v>0</v>
      </c>
      <c r="J84" s="29">
        <f>PRODUCT(F84,G84)</f>
        <v>840000</v>
      </c>
      <c r="K84" s="15" t="s">
        <v>235</v>
      </c>
    </row>
    <row r="85" spans="1:11" x14ac:dyDescent="0.25">
      <c r="A85" s="15">
        <v>4</v>
      </c>
      <c r="B85" s="79" t="s">
        <v>192</v>
      </c>
      <c r="C85" s="83" t="s">
        <v>193</v>
      </c>
      <c r="D85" s="84" t="s">
        <v>9</v>
      </c>
      <c r="E85" s="85">
        <v>4</v>
      </c>
      <c r="F85" s="85">
        <v>20</v>
      </c>
      <c r="G85" s="29">
        <v>390</v>
      </c>
      <c r="H85" s="29">
        <f>PRODUCT(F85,G85)</f>
        <v>7800</v>
      </c>
      <c r="I85" s="29">
        <v>0</v>
      </c>
      <c r="J85" s="29">
        <f>PRODUCT(F85,G85)</f>
        <v>7800</v>
      </c>
      <c r="K85" s="15" t="s">
        <v>235</v>
      </c>
    </row>
    <row r="86" spans="1:11" x14ac:dyDescent="0.25">
      <c r="A86" s="15">
        <v>5</v>
      </c>
      <c r="B86" s="79" t="s">
        <v>194</v>
      </c>
      <c r="C86" s="83" t="s">
        <v>156</v>
      </c>
      <c r="D86" s="84" t="s">
        <v>2</v>
      </c>
      <c r="E86" s="85">
        <v>2</v>
      </c>
      <c r="F86" s="85">
        <v>10</v>
      </c>
      <c r="G86" s="29">
        <v>170</v>
      </c>
      <c r="H86" s="29">
        <f>PRODUCT(F86,G86)</f>
        <v>1700</v>
      </c>
      <c r="I86" s="29">
        <v>0</v>
      </c>
      <c r="J86" s="29">
        <f>PRODUCT(F86,G86)</f>
        <v>1700</v>
      </c>
      <c r="K86" s="15" t="s">
        <v>235</v>
      </c>
    </row>
    <row r="87" spans="1:11" x14ac:dyDescent="0.25">
      <c r="A87" s="15">
        <v>6</v>
      </c>
      <c r="B87" s="79" t="s">
        <v>195</v>
      </c>
      <c r="C87" s="83" t="s">
        <v>196</v>
      </c>
      <c r="D87" s="84" t="s">
        <v>2</v>
      </c>
      <c r="E87" s="85">
        <v>4</v>
      </c>
      <c r="F87" s="85">
        <v>20</v>
      </c>
      <c r="G87" s="29">
        <v>180</v>
      </c>
      <c r="H87" s="29">
        <f>PRODUCT(F87,G87)</f>
        <v>3600</v>
      </c>
      <c r="I87" s="29">
        <v>0</v>
      </c>
      <c r="J87" s="29">
        <f>PRODUCT(F87,G87)</f>
        <v>3600</v>
      </c>
      <c r="K87" s="15" t="s">
        <v>235</v>
      </c>
    </row>
    <row r="88" spans="1:11" x14ac:dyDescent="0.25">
      <c r="A88" s="15"/>
      <c r="B88" s="86"/>
      <c r="C88" s="87"/>
      <c r="D88" s="88"/>
      <c r="E88" s="41"/>
      <c r="F88" s="41"/>
      <c r="G88" s="29"/>
      <c r="H88" s="29"/>
      <c r="I88" s="29">
        <f>SUM(I82:I87)</f>
        <v>0</v>
      </c>
      <c r="J88" s="36">
        <f>SUM(J82:J87)</f>
        <v>1508100</v>
      </c>
      <c r="K88" s="15"/>
    </row>
    <row r="89" spans="1:11" x14ac:dyDescent="0.25">
      <c r="A89" s="6"/>
      <c r="B89" s="4"/>
      <c r="C89" s="4"/>
      <c r="D89" s="4"/>
      <c r="E89" s="4"/>
      <c r="F89" s="4"/>
      <c r="G89" s="4"/>
      <c r="H89" s="4"/>
      <c r="I89" s="4"/>
      <c r="J89" s="4"/>
      <c r="K89" s="4"/>
    </row>
    <row r="90" spans="1:11" ht="15" x14ac:dyDescent="0.25">
      <c r="A90" s="132" t="s">
        <v>197</v>
      </c>
      <c r="B90" s="133"/>
      <c r="C90" s="133"/>
      <c r="D90" s="133"/>
      <c r="E90" s="133"/>
      <c r="F90" s="106"/>
      <c r="G90" s="140"/>
      <c r="H90" s="140"/>
      <c r="I90" s="140"/>
      <c r="J90" s="140"/>
      <c r="K90" s="141"/>
    </row>
    <row r="91" spans="1:11" ht="15" x14ac:dyDescent="0.25">
      <c r="A91" s="129" t="s">
        <v>3</v>
      </c>
      <c r="B91" s="130"/>
      <c r="C91" s="130"/>
      <c r="D91" s="130"/>
      <c r="E91" s="130"/>
      <c r="F91" s="130"/>
      <c r="G91" s="131"/>
      <c r="H91" s="131"/>
      <c r="I91" s="131"/>
      <c r="J91" s="131"/>
      <c r="K91" s="131"/>
    </row>
    <row r="92" spans="1:11" ht="51" x14ac:dyDescent="0.25">
      <c r="A92" s="112" t="s">
        <v>12</v>
      </c>
      <c r="B92" s="113" t="s">
        <v>0</v>
      </c>
      <c r="C92" s="113" t="s">
        <v>20</v>
      </c>
      <c r="D92" s="113" t="s">
        <v>1</v>
      </c>
      <c r="E92" s="113" t="s">
        <v>10</v>
      </c>
      <c r="F92" s="109" t="s">
        <v>10</v>
      </c>
      <c r="G92" s="109" t="s">
        <v>218</v>
      </c>
      <c r="H92" s="109" t="s">
        <v>219</v>
      </c>
      <c r="I92" s="109" t="s">
        <v>220</v>
      </c>
      <c r="J92" s="110" t="s">
        <v>221</v>
      </c>
      <c r="K92" s="111" t="s">
        <v>11</v>
      </c>
    </row>
    <row r="93" spans="1:11" ht="25.5" x14ac:dyDescent="0.25">
      <c r="A93" s="19">
        <v>1</v>
      </c>
      <c r="B93" s="24" t="s">
        <v>21</v>
      </c>
      <c r="C93" s="20" t="s">
        <v>22</v>
      </c>
      <c r="D93" s="19" t="s">
        <v>2</v>
      </c>
      <c r="E93" s="19">
        <v>1</v>
      </c>
      <c r="F93" s="19">
        <v>6</v>
      </c>
      <c r="G93" s="29">
        <v>55</v>
      </c>
      <c r="H93" s="21">
        <f t="shared" ref="H93:H99" si="2">PRODUCT(F93,G93)</f>
        <v>330</v>
      </c>
      <c r="I93" s="57">
        <v>0</v>
      </c>
      <c r="J93" s="21">
        <f t="shared" ref="J93:J99" si="3">PRODUCT(F93,G93)</f>
        <v>330</v>
      </c>
      <c r="K93" s="13" t="s">
        <v>23</v>
      </c>
    </row>
    <row r="94" spans="1:11" ht="25.5" x14ac:dyDescent="0.25">
      <c r="A94" s="19">
        <v>2</v>
      </c>
      <c r="B94" s="80" t="s">
        <v>198</v>
      </c>
      <c r="C94" s="20" t="s">
        <v>225</v>
      </c>
      <c r="D94" s="19" t="s">
        <v>2</v>
      </c>
      <c r="E94" s="19">
        <v>1</v>
      </c>
      <c r="F94" s="19">
        <v>1</v>
      </c>
      <c r="G94" s="29">
        <v>100</v>
      </c>
      <c r="H94" s="21">
        <f t="shared" si="2"/>
        <v>100</v>
      </c>
      <c r="I94" s="57">
        <v>0</v>
      </c>
      <c r="J94" s="21">
        <f t="shared" si="3"/>
        <v>100</v>
      </c>
      <c r="K94" s="13" t="s">
        <v>23</v>
      </c>
    </row>
    <row r="95" spans="1:11" ht="25.5" x14ac:dyDescent="0.25">
      <c r="A95" s="19">
        <v>3</v>
      </c>
      <c r="B95" s="80" t="s">
        <v>199</v>
      </c>
      <c r="C95" s="20" t="s">
        <v>226</v>
      </c>
      <c r="D95" s="19" t="s">
        <v>2</v>
      </c>
      <c r="E95" s="19">
        <v>2</v>
      </c>
      <c r="F95" s="19">
        <v>2</v>
      </c>
      <c r="G95" s="29">
        <v>100</v>
      </c>
      <c r="H95" s="21">
        <f t="shared" si="2"/>
        <v>200</v>
      </c>
      <c r="I95" s="57">
        <v>0</v>
      </c>
      <c r="J95" s="21">
        <f t="shared" si="3"/>
        <v>200</v>
      </c>
      <c r="K95" s="13" t="s">
        <v>23</v>
      </c>
    </row>
    <row r="96" spans="1:11" ht="25.5" x14ac:dyDescent="0.25">
      <c r="A96" s="19">
        <v>4</v>
      </c>
      <c r="B96" s="44" t="s">
        <v>53</v>
      </c>
      <c r="C96" s="13" t="s">
        <v>227</v>
      </c>
      <c r="D96" s="15" t="s">
        <v>9</v>
      </c>
      <c r="E96" s="19">
        <v>1</v>
      </c>
      <c r="F96" s="19">
        <v>1</v>
      </c>
      <c r="G96" s="29">
        <v>100</v>
      </c>
      <c r="H96" s="21">
        <f t="shared" si="2"/>
        <v>100</v>
      </c>
      <c r="I96" s="57">
        <v>0</v>
      </c>
      <c r="J96" s="21">
        <f t="shared" si="3"/>
        <v>100</v>
      </c>
      <c r="K96" s="13" t="s">
        <v>23</v>
      </c>
    </row>
    <row r="97" spans="1:11" ht="25.5" x14ac:dyDescent="0.2">
      <c r="A97" s="19">
        <v>5</v>
      </c>
      <c r="B97" s="13" t="s">
        <v>200</v>
      </c>
      <c r="C97" s="28" t="s">
        <v>228</v>
      </c>
      <c r="D97" s="19" t="s">
        <v>2</v>
      </c>
      <c r="E97" s="19">
        <v>9</v>
      </c>
      <c r="F97" s="19">
        <v>9</v>
      </c>
      <c r="G97" s="29">
        <v>100</v>
      </c>
      <c r="H97" s="21">
        <f t="shared" si="2"/>
        <v>900</v>
      </c>
      <c r="I97" s="57">
        <v>0</v>
      </c>
      <c r="J97" s="21">
        <f t="shared" si="3"/>
        <v>900</v>
      </c>
      <c r="K97" s="13" t="s">
        <v>23</v>
      </c>
    </row>
    <row r="98" spans="1:11" ht="25.5" x14ac:dyDescent="0.2">
      <c r="A98" s="19">
        <v>6</v>
      </c>
      <c r="B98" s="49" t="s">
        <v>201</v>
      </c>
      <c r="C98" s="28" t="s">
        <v>229</v>
      </c>
      <c r="D98" s="19" t="s">
        <v>2</v>
      </c>
      <c r="E98" s="19">
        <v>1</v>
      </c>
      <c r="F98" s="19">
        <v>1</v>
      </c>
      <c r="G98" s="29">
        <v>230</v>
      </c>
      <c r="H98" s="21">
        <f t="shared" si="2"/>
        <v>230</v>
      </c>
      <c r="I98" s="57">
        <v>0</v>
      </c>
      <c r="J98" s="21">
        <f t="shared" si="3"/>
        <v>230</v>
      </c>
      <c r="K98" s="13" t="s">
        <v>23</v>
      </c>
    </row>
    <row r="99" spans="1:11" ht="25.5" x14ac:dyDescent="0.2">
      <c r="A99" s="19">
        <v>7</v>
      </c>
      <c r="B99" s="49" t="s">
        <v>202</v>
      </c>
      <c r="C99" s="28" t="s">
        <v>203</v>
      </c>
      <c r="D99" s="19" t="s">
        <v>2</v>
      </c>
      <c r="E99" s="19">
        <v>1</v>
      </c>
      <c r="F99" s="19">
        <v>1</v>
      </c>
      <c r="G99" s="29">
        <v>2500</v>
      </c>
      <c r="H99" s="21">
        <f t="shared" si="2"/>
        <v>2500</v>
      </c>
      <c r="I99" s="57">
        <v>0</v>
      </c>
      <c r="J99" s="21">
        <f t="shared" si="3"/>
        <v>2500</v>
      </c>
      <c r="K99" s="13" t="s">
        <v>23</v>
      </c>
    </row>
    <row r="100" spans="1:11" x14ac:dyDescent="0.25">
      <c r="A100" s="19"/>
      <c r="B100" s="20"/>
      <c r="C100" s="20"/>
      <c r="D100" s="19"/>
      <c r="E100" s="19"/>
      <c r="F100" s="19"/>
      <c r="G100" s="15"/>
      <c r="H100" s="15"/>
      <c r="I100" s="58">
        <f>SUM(I93:I99)</f>
        <v>0</v>
      </c>
      <c r="J100" s="14">
        <f>SUM(J93:J99)</f>
        <v>4360</v>
      </c>
      <c r="K100" s="13"/>
    </row>
    <row r="101" spans="1:11" ht="17.25" customHeight="1" x14ac:dyDescent="0.25">
      <c r="A101" s="5">
        <v>7</v>
      </c>
      <c r="B101" s="7"/>
      <c r="C101" s="26" t="s">
        <v>24</v>
      </c>
      <c r="D101" s="7"/>
      <c r="E101" s="7"/>
      <c r="F101" s="7"/>
      <c r="G101" s="7"/>
      <c r="H101" s="7"/>
      <c r="I101" s="7"/>
      <c r="J101" s="7"/>
      <c r="K101" s="7"/>
    </row>
    <row r="102" spans="1:11" ht="12.75" customHeight="1" x14ac:dyDescent="0.25">
      <c r="A102" s="127" t="s">
        <v>36</v>
      </c>
      <c r="B102" s="127"/>
      <c r="C102" s="127"/>
      <c r="D102" s="127"/>
      <c r="E102" s="127"/>
      <c r="F102" s="127"/>
      <c r="G102" s="127"/>
      <c r="H102" s="127"/>
      <c r="I102" s="127"/>
      <c r="J102" s="127"/>
      <c r="K102" s="127"/>
    </row>
    <row r="103" spans="1:11" ht="15" customHeight="1" x14ac:dyDescent="0.25">
      <c r="A103" s="139" t="s">
        <v>5</v>
      </c>
      <c r="B103" s="139"/>
      <c r="C103" s="139"/>
      <c r="D103" s="139"/>
      <c r="E103" s="139"/>
      <c r="F103" s="139"/>
      <c r="G103" s="139"/>
      <c r="H103" s="139"/>
      <c r="I103" s="139"/>
      <c r="J103" s="139"/>
      <c r="K103" s="139"/>
    </row>
    <row r="104" spans="1:11" ht="51" x14ac:dyDescent="0.25">
      <c r="A104" s="107" t="s">
        <v>6</v>
      </c>
      <c r="B104" s="107" t="s">
        <v>0</v>
      </c>
      <c r="C104" s="108" t="s">
        <v>20</v>
      </c>
      <c r="D104" s="107" t="s">
        <v>1</v>
      </c>
      <c r="E104" s="107" t="s">
        <v>10</v>
      </c>
      <c r="F104" s="109" t="s">
        <v>10</v>
      </c>
      <c r="G104" s="109" t="s">
        <v>218</v>
      </c>
      <c r="H104" s="109" t="s">
        <v>219</v>
      </c>
      <c r="I104" s="109" t="s">
        <v>220</v>
      </c>
      <c r="J104" s="110" t="s">
        <v>221</v>
      </c>
      <c r="K104" s="111" t="s">
        <v>11</v>
      </c>
    </row>
    <row r="105" spans="1:11" ht="25.5" x14ac:dyDescent="0.25">
      <c r="A105" s="38"/>
      <c r="B105" s="51" t="s">
        <v>37</v>
      </c>
      <c r="C105" s="51" t="s">
        <v>231</v>
      </c>
      <c r="D105" s="38" t="s">
        <v>2</v>
      </c>
      <c r="E105" s="15">
        <v>1</v>
      </c>
      <c r="F105" s="15">
        <v>1</v>
      </c>
      <c r="G105" s="29">
        <v>1500</v>
      </c>
      <c r="H105" s="29">
        <v>1500</v>
      </c>
      <c r="I105" s="29">
        <v>0</v>
      </c>
      <c r="J105" s="29">
        <v>1500</v>
      </c>
      <c r="K105" s="15" t="s">
        <v>26</v>
      </c>
    </row>
    <row r="106" spans="1:11" ht="25.5" x14ac:dyDescent="0.25">
      <c r="A106" s="38"/>
      <c r="B106" s="27" t="s">
        <v>25</v>
      </c>
      <c r="C106" s="32" t="s">
        <v>27</v>
      </c>
      <c r="D106" s="52" t="s">
        <v>2</v>
      </c>
      <c r="E106" s="15">
        <v>1</v>
      </c>
      <c r="F106" s="15">
        <v>1</v>
      </c>
      <c r="G106" s="29">
        <v>1100</v>
      </c>
      <c r="H106" s="29">
        <v>1100</v>
      </c>
      <c r="I106" s="29">
        <v>0</v>
      </c>
      <c r="J106" s="29">
        <v>1100</v>
      </c>
      <c r="K106" s="15" t="s">
        <v>26</v>
      </c>
    </row>
    <row r="107" spans="1:11" ht="25.5" x14ac:dyDescent="0.25">
      <c r="A107" s="38"/>
      <c r="B107" s="43" t="s">
        <v>38</v>
      </c>
      <c r="C107" s="43" t="s">
        <v>232</v>
      </c>
      <c r="D107" s="38" t="s">
        <v>2</v>
      </c>
      <c r="E107" s="17">
        <v>1</v>
      </c>
      <c r="F107" s="17">
        <v>1</v>
      </c>
      <c r="G107" s="29">
        <v>7450</v>
      </c>
      <c r="H107" s="29">
        <f>PRODUCT(E107:G107)</f>
        <v>7450</v>
      </c>
      <c r="I107" s="29">
        <v>0</v>
      </c>
      <c r="J107" s="29">
        <f>PRODUCT(F107:G107)</f>
        <v>7450</v>
      </c>
      <c r="K107" s="15" t="s">
        <v>26</v>
      </c>
    </row>
    <row r="108" spans="1:11" ht="38.25" x14ac:dyDescent="0.25">
      <c r="A108" s="38"/>
      <c r="B108" s="50" t="s">
        <v>39</v>
      </c>
      <c r="C108" s="50" t="s">
        <v>233</v>
      </c>
      <c r="D108" s="38" t="s">
        <v>40</v>
      </c>
      <c r="E108" s="17">
        <v>2</v>
      </c>
      <c r="F108" s="17">
        <v>2</v>
      </c>
      <c r="G108" s="29">
        <v>220</v>
      </c>
      <c r="H108" s="29">
        <f>PRODUCT(F108,G108)</f>
        <v>440</v>
      </c>
      <c r="I108" s="29">
        <v>0</v>
      </c>
      <c r="J108" s="29">
        <f>PRODUCT(G108,E108)</f>
        <v>440</v>
      </c>
      <c r="K108" s="15" t="s">
        <v>26</v>
      </c>
    </row>
    <row r="109" spans="1:11" ht="25.5" x14ac:dyDescent="0.25">
      <c r="A109" s="38"/>
      <c r="B109" s="53" t="s">
        <v>41</v>
      </c>
      <c r="C109" s="53" t="s">
        <v>234</v>
      </c>
      <c r="D109" s="54" t="s">
        <v>2</v>
      </c>
      <c r="E109" s="17">
        <v>1</v>
      </c>
      <c r="F109" s="17">
        <v>1</v>
      </c>
      <c r="G109" s="29">
        <v>3000</v>
      </c>
      <c r="H109" s="29">
        <f>PRODUCT(E109,G109)</f>
        <v>3000</v>
      </c>
      <c r="I109" s="29">
        <v>0</v>
      </c>
      <c r="J109" s="29">
        <f>PRODUCT(G109,I109)</f>
        <v>0</v>
      </c>
      <c r="K109" s="15" t="s">
        <v>26</v>
      </c>
    </row>
    <row r="110" spans="1:11" x14ac:dyDescent="0.2">
      <c r="A110" s="15"/>
      <c r="B110" s="28"/>
      <c r="C110" s="16"/>
      <c r="D110" s="17"/>
      <c r="E110" s="17"/>
      <c r="F110" s="17"/>
      <c r="G110" s="29"/>
      <c r="H110" s="29"/>
      <c r="I110" s="36">
        <f>SUM(I105:I109)</f>
        <v>0</v>
      </c>
      <c r="J110" s="36">
        <f>SUM(J105:J109)</f>
        <v>10490</v>
      </c>
      <c r="K110" s="15"/>
    </row>
    <row r="111" spans="1:11" x14ac:dyDescent="0.25">
      <c r="A111" s="5"/>
      <c r="B111" s="8"/>
      <c r="C111" s="8"/>
      <c r="D111" s="5"/>
      <c r="E111" s="5"/>
      <c r="F111" s="5"/>
      <c r="G111" s="5"/>
      <c r="H111" s="5"/>
      <c r="I111" s="5"/>
      <c r="J111" s="5"/>
      <c r="K111" s="5"/>
    </row>
    <row r="112" spans="1:11" x14ac:dyDescent="0.25">
      <c r="A112" s="132" t="s">
        <v>13</v>
      </c>
      <c r="B112" s="133"/>
      <c r="C112" s="133"/>
      <c r="D112" s="133"/>
      <c r="E112" s="133"/>
      <c r="F112" s="106"/>
      <c r="G112" s="127"/>
      <c r="H112" s="127"/>
      <c r="I112" s="127"/>
      <c r="J112" s="127"/>
      <c r="K112" s="127"/>
    </row>
    <row r="113" spans="1:11" x14ac:dyDescent="0.25">
      <c r="A113" s="128" t="s">
        <v>5</v>
      </c>
      <c r="B113" s="128"/>
      <c r="C113" s="128"/>
      <c r="D113" s="128"/>
      <c r="E113" s="128"/>
      <c r="F113" s="128"/>
      <c r="G113" s="128"/>
      <c r="H113" s="128"/>
      <c r="I113" s="128"/>
      <c r="J113" s="128"/>
      <c r="K113" s="128"/>
    </row>
    <row r="114" spans="1:11" ht="51" x14ac:dyDescent="0.25">
      <c r="A114" s="107" t="s">
        <v>6</v>
      </c>
      <c r="B114" s="107" t="s">
        <v>0</v>
      </c>
      <c r="C114" s="108" t="s">
        <v>20</v>
      </c>
      <c r="D114" s="107" t="s">
        <v>1</v>
      </c>
      <c r="E114" s="107" t="s">
        <v>10</v>
      </c>
      <c r="F114" s="109" t="s">
        <v>10</v>
      </c>
      <c r="G114" s="109" t="s">
        <v>218</v>
      </c>
      <c r="H114" s="109" t="s">
        <v>219</v>
      </c>
      <c r="I114" s="109" t="s">
        <v>220</v>
      </c>
      <c r="J114" s="110" t="s">
        <v>221</v>
      </c>
      <c r="K114" s="111" t="s">
        <v>11</v>
      </c>
    </row>
    <row r="115" spans="1:11" ht="29.25" customHeight="1" x14ac:dyDescent="0.25">
      <c r="A115" s="15">
        <v>1</v>
      </c>
      <c r="B115" s="23" t="s">
        <v>42</v>
      </c>
      <c r="C115" s="32" t="s">
        <v>204</v>
      </c>
      <c r="D115" s="15" t="s">
        <v>2</v>
      </c>
      <c r="E115" s="15">
        <v>1</v>
      </c>
      <c r="F115" s="15">
        <v>1</v>
      </c>
      <c r="G115" s="29">
        <v>4500</v>
      </c>
      <c r="H115" s="29">
        <v>4500</v>
      </c>
      <c r="I115" s="29">
        <v>0</v>
      </c>
      <c r="J115" s="29">
        <v>4500</v>
      </c>
      <c r="K115" s="15" t="s">
        <v>26</v>
      </c>
    </row>
    <row r="116" spans="1:11" x14ac:dyDescent="0.25">
      <c r="A116" s="15"/>
      <c r="B116" s="16"/>
      <c r="C116" s="13"/>
      <c r="D116" s="15"/>
      <c r="E116" s="15"/>
      <c r="F116" s="15"/>
      <c r="G116" s="29"/>
      <c r="H116" s="29"/>
      <c r="I116" s="36">
        <f>SUM(I115:I115)</f>
        <v>0</v>
      </c>
      <c r="J116" s="36">
        <f>SUM(J115:J115)</f>
        <v>4500</v>
      </c>
      <c r="K116" s="15"/>
    </row>
    <row r="117" spans="1:11" x14ac:dyDescent="0.25">
      <c r="A117" s="5"/>
      <c r="B117" s="8"/>
      <c r="C117" s="8"/>
      <c r="D117" s="5"/>
      <c r="E117" s="5"/>
      <c r="F117" s="5"/>
      <c r="G117" s="5"/>
      <c r="H117" s="5"/>
      <c r="I117" s="5"/>
      <c r="J117" s="5"/>
      <c r="K117" s="5"/>
    </row>
    <row r="118" spans="1:11" ht="12.75" customHeight="1" x14ac:dyDescent="0.25">
      <c r="A118" s="127" t="s">
        <v>55</v>
      </c>
      <c r="B118" s="127"/>
      <c r="C118" s="127"/>
      <c r="D118" s="127"/>
      <c r="E118" s="127"/>
      <c r="F118" s="127"/>
      <c r="G118" s="127"/>
      <c r="H118" s="127"/>
      <c r="I118" s="127"/>
      <c r="J118" s="127"/>
      <c r="K118" s="127"/>
    </row>
    <row r="119" spans="1:11" x14ac:dyDescent="0.25">
      <c r="A119" s="134" t="s">
        <v>5</v>
      </c>
      <c r="B119" s="135"/>
      <c r="C119" s="135"/>
      <c r="D119" s="135"/>
      <c r="E119" s="135"/>
      <c r="F119" s="135"/>
      <c r="G119" s="135"/>
      <c r="H119" s="135"/>
      <c r="I119" s="135"/>
      <c r="J119" s="135"/>
      <c r="K119" s="135"/>
    </row>
    <row r="120" spans="1:11" ht="51" x14ac:dyDescent="0.25">
      <c r="A120" s="107" t="s">
        <v>6</v>
      </c>
      <c r="B120" s="107" t="s">
        <v>0</v>
      </c>
      <c r="C120" s="108" t="s">
        <v>20</v>
      </c>
      <c r="D120" s="107" t="s">
        <v>1</v>
      </c>
      <c r="E120" s="107" t="s">
        <v>10</v>
      </c>
      <c r="F120" s="109" t="s">
        <v>10</v>
      </c>
      <c r="G120" s="109" t="s">
        <v>218</v>
      </c>
      <c r="H120" s="109" t="s">
        <v>219</v>
      </c>
      <c r="I120" s="109" t="s">
        <v>220</v>
      </c>
      <c r="J120" s="110" t="s">
        <v>221</v>
      </c>
      <c r="K120" s="111" t="s">
        <v>11</v>
      </c>
    </row>
    <row r="121" spans="1:11" ht="25.5" x14ac:dyDescent="0.2">
      <c r="A121" s="15" t="s">
        <v>7</v>
      </c>
      <c r="B121" s="44" t="s">
        <v>43</v>
      </c>
      <c r="C121" s="59" t="s">
        <v>44</v>
      </c>
      <c r="D121" s="38" t="s">
        <v>2</v>
      </c>
      <c r="E121" s="15">
        <v>1</v>
      </c>
      <c r="F121" s="15">
        <v>5</v>
      </c>
      <c r="G121" s="29">
        <v>2000</v>
      </c>
      <c r="H121" s="29">
        <v>10000</v>
      </c>
      <c r="I121" s="29">
        <v>10000</v>
      </c>
      <c r="J121" s="29">
        <v>0</v>
      </c>
      <c r="K121" s="15" t="s">
        <v>28</v>
      </c>
    </row>
    <row r="122" spans="1:11" ht="63" customHeight="1" x14ac:dyDescent="0.2">
      <c r="A122" s="15">
        <v>2</v>
      </c>
      <c r="B122" s="115" t="s">
        <v>56</v>
      </c>
      <c r="C122" s="59" t="s">
        <v>57</v>
      </c>
      <c r="D122" s="54" t="s">
        <v>2</v>
      </c>
      <c r="E122" s="15">
        <v>1</v>
      </c>
      <c r="F122" s="15">
        <v>6</v>
      </c>
      <c r="G122" s="29">
        <v>53000</v>
      </c>
      <c r="H122" s="29">
        <f>PRODUCT(G122,F122)</f>
        <v>318000</v>
      </c>
      <c r="I122" s="29">
        <f>PRODUCT(F122,G122)</f>
        <v>318000</v>
      </c>
      <c r="J122" s="29">
        <v>0</v>
      </c>
      <c r="K122" s="15" t="s">
        <v>59</v>
      </c>
    </row>
    <row r="123" spans="1:11" ht="15.75" x14ac:dyDescent="0.25">
      <c r="A123" s="15"/>
      <c r="B123" s="25"/>
      <c r="C123" s="89"/>
      <c r="D123" s="15"/>
      <c r="E123" s="15"/>
      <c r="F123" s="15"/>
      <c r="G123" s="29"/>
      <c r="H123" s="29"/>
      <c r="I123" s="36">
        <f>SUM(I121:I122)</f>
        <v>328000</v>
      </c>
      <c r="J123" s="36">
        <f>SUM(J121:J121)</f>
        <v>0</v>
      </c>
      <c r="K123" s="15"/>
    </row>
    <row r="124" spans="1:11" ht="15.75" x14ac:dyDescent="0.25">
      <c r="A124" s="6"/>
      <c r="B124" s="9"/>
      <c r="C124" s="90"/>
      <c r="D124" s="6"/>
      <c r="E124" s="6"/>
      <c r="F124" s="6"/>
      <c r="G124" s="6"/>
      <c r="H124" s="6"/>
      <c r="I124" s="6"/>
      <c r="J124" s="6"/>
      <c r="K124" s="6"/>
    </row>
    <row r="125" spans="1:11" x14ac:dyDescent="0.25">
      <c r="A125" s="132" t="s">
        <v>46</v>
      </c>
      <c r="B125" s="133"/>
      <c r="C125" s="133"/>
      <c r="D125" s="133"/>
      <c r="E125" s="133"/>
      <c r="F125" s="106"/>
      <c r="G125" s="127"/>
      <c r="H125" s="127"/>
      <c r="I125" s="127"/>
      <c r="J125" s="127"/>
      <c r="K125" s="127"/>
    </row>
    <row r="126" spans="1:11" x14ac:dyDescent="0.25">
      <c r="A126" s="128" t="s">
        <v>5</v>
      </c>
      <c r="B126" s="128"/>
      <c r="C126" s="128"/>
      <c r="D126" s="128"/>
      <c r="E126" s="128"/>
      <c r="F126" s="128"/>
      <c r="G126" s="128"/>
      <c r="H126" s="128"/>
      <c r="I126" s="128"/>
      <c r="J126" s="128"/>
      <c r="K126" s="128"/>
    </row>
    <row r="127" spans="1:11" ht="51" x14ac:dyDescent="0.25">
      <c r="A127" s="107" t="s">
        <v>6</v>
      </c>
      <c r="B127" s="107" t="s">
        <v>0</v>
      </c>
      <c r="C127" s="108" t="s">
        <v>20</v>
      </c>
      <c r="D127" s="107" t="s">
        <v>1</v>
      </c>
      <c r="E127" s="107" t="s">
        <v>10</v>
      </c>
      <c r="F127" s="109" t="s">
        <v>10</v>
      </c>
      <c r="G127" s="109" t="s">
        <v>218</v>
      </c>
      <c r="H127" s="109" t="s">
        <v>219</v>
      </c>
      <c r="I127" s="109" t="s">
        <v>220</v>
      </c>
      <c r="J127" s="110" t="s">
        <v>221</v>
      </c>
      <c r="K127" s="111" t="s">
        <v>11</v>
      </c>
    </row>
    <row r="128" spans="1:11" ht="70.5" customHeight="1" x14ac:dyDescent="0.25">
      <c r="A128" s="38">
        <v>1</v>
      </c>
      <c r="B128" s="114" t="s">
        <v>47</v>
      </c>
      <c r="C128" s="91" t="s">
        <v>54</v>
      </c>
      <c r="D128" s="38" t="s">
        <v>2</v>
      </c>
      <c r="E128" s="15">
        <v>1</v>
      </c>
      <c r="F128" s="15">
        <v>1</v>
      </c>
      <c r="G128" s="29">
        <v>51500</v>
      </c>
      <c r="H128" s="29">
        <f>PRODUCT(G128,F128)</f>
        <v>51500</v>
      </c>
      <c r="I128" s="29">
        <f>PRODUCT(E128,G128)</f>
        <v>51500</v>
      </c>
      <c r="J128" s="29">
        <v>0</v>
      </c>
      <c r="K128" s="15" t="s">
        <v>29</v>
      </c>
    </row>
    <row r="129" spans="1:11" ht="42" customHeight="1" x14ac:dyDescent="0.25">
      <c r="A129" s="38">
        <v>2</v>
      </c>
      <c r="B129" s="51" t="s">
        <v>48</v>
      </c>
      <c r="C129" s="51" t="s">
        <v>49</v>
      </c>
      <c r="D129" s="38" t="s">
        <v>2</v>
      </c>
      <c r="E129" s="15">
        <v>1</v>
      </c>
      <c r="F129" s="15">
        <v>1</v>
      </c>
      <c r="G129" s="29">
        <v>14500</v>
      </c>
      <c r="H129" s="29">
        <f>PRODUCT(G129,F129)</f>
        <v>14500</v>
      </c>
      <c r="I129" s="29">
        <f>PRODUCT(E129,G129)</f>
        <v>14500</v>
      </c>
      <c r="J129" s="29">
        <v>0</v>
      </c>
      <c r="K129" s="15" t="s">
        <v>29</v>
      </c>
    </row>
    <row r="130" spans="1:11" ht="25.5" x14ac:dyDescent="0.25">
      <c r="A130" s="38">
        <v>3</v>
      </c>
      <c r="B130" s="51" t="s">
        <v>50</v>
      </c>
      <c r="C130" s="44" t="s">
        <v>51</v>
      </c>
      <c r="D130" s="38" t="s">
        <v>2</v>
      </c>
      <c r="E130" s="15">
        <v>2</v>
      </c>
      <c r="F130" s="15">
        <v>2</v>
      </c>
      <c r="G130" s="29">
        <v>7000</v>
      </c>
      <c r="H130" s="29">
        <v>14000</v>
      </c>
      <c r="I130" s="29">
        <v>0</v>
      </c>
      <c r="J130" s="29">
        <v>0</v>
      </c>
      <c r="K130" s="15" t="s">
        <v>224</v>
      </c>
    </row>
    <row r="131" spans="1:11" ht="25.5" x14ac:dyDescent="0.25">
      <c r="A131" s="38">
        <v>4</v>
      </c>
      <c r="B131" s="51" t="s">
        <v>52</v>
      </c>
      <c r="C131" s="44" t="s">
        <v>45</v>
      </c>
      <c r="D131" s="38" t="s">
        <v>2</v>
      </c>
      <c r="E131" s="15">
        <v>4</v>
      </c>
      <c r="F131" s="15">
        <v>4</v>
      </c>
      <c r="G131" s="29">
        <v>1079</v>
      </c>
      <c r="H131" s="29">
        <v>4316</v>
      </c>
      <c r="I131" s="29">
        <v>0</v>
      </c>
      <c r="J131" s="29">
        <v>0</v>
      </c>
      <c r="K131" s="15" t="s">
        <v>224</v>
      </c>
    </row>
    <row r="132" spans="1:11" ht="15" x14ac:dyDescent="0.25">
      <c r="A132" s="15"/>
      <c r="B132" s="23"/>
      <c r="C132" s="33"/>
      <c r="D132" s="15"/>
      <c r="E132" s="15"/>
      <c r="F132" s="15"/>
      <c r="G132" s="36"/>
      <c r="H132" s="36"/>
      <c r="I132" s="36">
        <f>SUM(I128:I131)</f>
        <v>66000</v>
      </c>
      <c r="J132" s="36">
        <f>SUM(J128:J131)</f>
        <v>0</v>
      </c>
      <c r="K132" s="15"/>
    </row>
    <row r="133" spans="1:11" x14ac:dyDescent="0.25">
      <c r="A133" s="6"/>
      <c r="B133" s="9"/>
      <c r="C133" s="9"/>
      <c r="D133" s="6"/>
      <c r="E133" s="6"/>
      <c r="F133" s="6"/>
      <c r="G133" s="6"/>
      <c r="H133" s="6"/>
      <c r="I133" s="6"/>
      <c r="J133" s="6"/>
      <c r="K133" s="6"/>
    </row>
    <row r="134" spans="1:11" ht="12.75" customHeight="1" x14ac:dyDescent="0.25">
      <c r="A134" s="127" t="s">
        <v>14</v>
      </c>
      <c r="B134" s="127"/>
      <c r="C134" s="127"/>
      <c r="D134" s="127"/>
      <c r="E134" s="127"/>
      <c r="F134" s="127"/>
      <c r="G134" s="127"/>
      <c r="H134" s="127"/>
      <c r="I134" s="127"/>
      <c r="J134" s="127"/>
      <c r="K134" s="127"/>
    </row>
    <row r="135" spans="1:11" x14ac:dyDescent="0.25">
      <c r="A135" s="128" t="s">
        <v>5</v>
      </c>
      <c r="B135" s="128"/>
      <c r="C135" s="128"/>
      <c r="D135" s="128"/>
      <c r="E135" s="128"/>
      <c r="F135" s="128"/>
      <c r="G135" s="128"/>
      <c r="H135" s="128"/>
      <c r="I135" s="128"/>
      <c r="J135" s="128"/>
      <c r="K135" s="128"/>
    </row>
    <row r="136" spans="1:11" ht="51" x14ac:dyDescent="0.25">
      <c r="A136" s="107" t="s">
        <v>6</v>
      </c>
      <c r="B136" s="107" t="s">
        <v>0</v>
      </c>
      <c r="C136" s="108" t="s">
        <v>20</v>
      </c>
      <c r="D136" s="107" t="s">
        <v>1</v>
      </c>
      <c r="E136" s="107" t="s">
        <v>10</v>
      </c>
      <c r="F136" s="109" t="s">
        <v>10</v>
      </c>
      <c r="G136" s="109" t="s">
        <v>218</v>
      </c>
      <c r="H136" s="109" t="s">
        <v>219</v>
      </c>
      <c r="I136" s="109" t="s">
        <v>220</v>
      </c>
      <c r="J136" s="110" t="s">
        <v>221</v>
      </c>
      <c r="K136" s="111" t="s">
        <v>11</v>
      </c>
    </row>
    <row r="137" spans="1:11" x14ac:dyDescent="0.25">
      <c r="A137" s="6"/>
      <c r="B137" s="4"/>
      <c r="C137" s="4"/>
      <c r="D137" s="4"/>
      <c r="E137" s="4"/>
      <c r="F137" s="4"/>
      <c r="G137" s="4"/>
      <c r="H137" s="4"/>
      <c r="I137" s="4"/>
      <c r="J137" s="4"/>
      <c r="K137" s="4"/>
    </row>
    <row r="138" spans="1:11" ht="12.75" customHeight="1" x14ac:dyDescent="0.25">
      <c r="A138" s="127" t="s">
        <v>31</v>
      </c>
      <c r="B138" s="127"/>
      <c r="C138" s="127"/>
      <c r="D138" s="127"/>
      <c r="E138" s="127"/>
      <c r="F138" s="127"/>
      <c r="G138" s="127"/>
      <c r="H138" s="127"/>
      <c r="I138" s="127"/>
      <c r="J138" s="127"/>
      <c r="K138" s="127"/>
    </row>
    <row r="139" spans="1:11" ht="51" x14ac:dyDescent="0.25">
      <c r="A139" s="107" t="s">
        <v>6</v>
      </c>
      <c r="B139" s="107" t="s">
        <v>0</v>
      </c>
      <c r="C139" s="108" t="s">
        <v>20</v>
      </c>
      <c r="D139" s="107" t="s">
        <v>1</v>
      </c>
      <c r="E139" s="107" t="s">
        <v>10</v>
      </c>
      <c r="F139" s="109" t="s">
        <v>10</v>
      </c>
      <c r="G139" s="109" t="s">
        <v>218</v>
      </c>
      <c r="H139" s="109" t="s">
        <v>219</v>
      </c>
      <c r="I139" s="109" t="s">
        <v>220</v>
      </c>
      <c r="J139" s="110" t="s">
        <v>221</v>
      </c>
      <c r="K139" s="111" t="s">
        <v>11</v>
      </c>
    </row>
    <row r="140" spans="1:11" ht="31.5" customHeight="1" x14ac:dyDescent="0.2">
      <c r="A140" s="17"/>
      <c r="B140" s="28" t="s">
        <v>58</v>
      </c>
      <c r="C140" s="16" t="s">
        <v>230</v>
      </c>
      <c r="D140" s="17"/>
      <c r="E140" s="17"/>
      <c r="F140" s="17"/>
      <c r="G140" s="35">
        <v>22000</v>
      </c>
      <c r="H140" s="35">
        <v>22000</v>
      </c>
      <c r="I140" s="35">
        <v>0</v>
      </c>
      <c r="J140" s="81">
        <v>22000</v>
      </c>
      <c r="K140" s="16"/>
    </row>
    <row r="141" spans="1:11" ht="16.5" customHeight="1" x14ac:dyDescent="0.2">
      <c r="A141" s="17"/>
      <c r="B141" s="56"/>
      <c r="C141" s="16"/>
      <c r="D141" s="17"/>
      <c r="E141" s="17"/>
      <c r="F141" s="17"/>
      <c r="G141" s="15"/>
      <c r="H141" s="15"/>
      <c r="I141" s="36">
        <f>SUM(I140:I140)</f>
        <v>0</v>
      </c>
      <c r="J141" s="82">
        <f>SUM(J140:J140)</f>
        <v>22000</v>
      </c>
      <c r="K141" s="16"/>
    </row>
    <row r="142" spans="1:11" x14ac:dyDescent="0.25">
      <c r="A142" s="6"/>
      <c r="B142" s="4"/>
      <c r="C142" s="4"/>
      <c r="D142" s="4"/>
      <c r="E142" s="4"/>
      <c r="F142" s="4"/>
      <c r="G142" s="4"/>
      <c r="H142" s="4"/>
      <c r="I142" s="4"/>
      <c r="J142" s="4"/>
      <c r="K142" s="4"/>
    </row>
    <row r="143" spans="1:11" x14ac:dyDescent="0.25">
      <c r="A143" s="12"/>
    </row>
    <row r="144" spans="1:11" ht="15.75" x14ac:dyDescent="0.2">
      <c r="B144" s="56"/>
      <c r="G144" s="37" t="s">
        <v>32</v>
      </c>
      <c r="H144" s="37"/>
      <c r="I144" s="31">
        <f>SUM(I79+I88+I100+I110+I116+I123+I132+I141)</f>
        <v>2507686.6</v>
      </c>
      <c r="J144" s="31">
        <f>SUM(J141+J132+J123+J116+J110+J100+J88+J79)</f>
        <v>1996605</v>
      </c>
    </row>
    <row r="146" spans="1:11" x14ac:dyDescent="0.2">
      <c r="A146" s="116"/>
      <c r="B146" s="151" t="s">
        <v>236</v>
      </c>
      <c r="C146" s="152"/>
      <c r="D146" s="153" t="s">
        <v>237</v>
      </c>
      <c r="E146" s="154"/>
      <c r="F146" s="155" t="s">
        <v>238</v>
      </c>
      <c r="G146" s="155"/>
      <c r="H146" s="156" t="s">
        <v>239</v>
      </c>
      <c r="I146" s="156"/>
    </row>
    <row r="147" spans="1:11" ht="40.5" customHeight="1" x14ac:dyDescent="0.25">
      <c r="A147" s="117">
        <v>1</v>
      </c>
      <c r="B147" s="157" t="s">
        <v>240</v>
      </c>
      <c r="C147" s="157"/>
      <c r="D147" s="153" t="s">
        <v>241</v>
      </c>
      <c r="E147" s="154"/>
      <c r="F147" s="158">
        <f>SUM(J141)</f>
        <v>22000</v>
      </c>
      <c r="G147" s="158"/>
      <c r="H147" s="159">
        <f>SUM(J141)</f>
        <v>22000</v>
      </c>
      <c r="I147" s="159"/>
    </row>
    <row r="148" spans="1:11" ht="18.75" x14ac:dyDescent="0.25">
      <c r="A148" s="117">
        <v>2</v>
      </c>
      <c r="B148" s="157" t="s">
        <v>242</v>
      </c>
      <c r="C148" s="157"/>
      <c r="D148" s="160">
        <f>SUM(I144)</f>
        <v>2507686.6</v>
      </c>
      <c r="E148" s="161"/>
      <c r="F148" s="158">
        <f>SUM(J132+J123+J116+J110+J100+J88+J79)</f>
        <v>1974605</v>
      </c>
      <c r="G148" s="158"/>
      <c r="H148" s="162">
        <f>SUM(D148:G148)</f>
        <v>4482291.5999999996</v>
      </c>
      <c r="I148" s="162"/>
    </row>
    <row r="149" spans="1:11" x14ac:dyDescent="0.25">
      <c r="A149" s="118"/>
      <c r="B149" s="151" t="s">
        <v>32</v>
      </c>
      <c r="C149" s="152"/>
      <c r="D149" s="160">
        <f>SUM(D148)</f>
        <v>2507686.6</v>
      </c>
      <c r="E149" s="161"/>
      <c r="F149" s="158">
        <f>SUM(F147:G148)</f>
        <v>1996605</v>
      </c>
      <c r="G149" s="158"/>
      <c r="H149" s="162">
        <f>SUM(H147:I148)</f>
        <v>4504291.5999999996</v>
      </c>
      <c r="I149" s="162"/>
      <c r="K149" s="119"/>
    </row>
    <row r="150" spans="1:11" ht="151.5" customHeight="1" x14ac:dyDescent="0.25"/>
    <row r="151" spans="1:11" ht="30.75" customHeight="1" x14ac:dyDescent="0.25">
      <c r="A151" s="163" t="s">
        <v>243</v>
      </c>
      <c r="B151" s="163"/>
      <c r="C151" s="163"/>
      <c r="D151" s="163"/>
      <c r="E151" s="163"/>
      <c r="F151" s="163"/>
      <c r="G151" s="163"/>
      <c r="H151" s="163"/>
      <c r="I151" s="163"/>
      <c r="J151" s="163"/>
      <c r="K151" s="163"/>
    </row>
    <row r="152" spans="1:11" ht="31.5" customHeight="1" x14ac:dyDescent="0.25">
      <c r="A152" s="120" t="s">
        <v>7</v>
      </c>
      <c r="B152" s="164" t="s">
        <v>244</v>
      </c>
      <c r="C152" s="164"/>
      <c r="D152" s="164"/>
      <c r="E152" s="164"/>
      <c r="F152" s="164"/>
      <c r="G152" s="164"/>
      <c r="H152" s="164"/>
      <c r="I152" s="164"/>
      <c r="J152" s="164"/>
      <c r="K152" s="164"/>
    </row>
    <row r="153" spans="1:11" ht="33.75" customHeight="1" x14ac:dyDescent="0.25">
      <c r="A153" s="120">
        <v>2</v>
      </c>
      <c r="B153" s="164" t="s">
        <v>245</v>
      </c>
      <c r="C153" s="164"/>
      <c r="D153" s="164"/>
      <c r="E153" s="164"/>
      <c r="F153" s="164"/>
      <c r="G153" s="164"/>
      <c r="H153" s="164"/>
      <c r="I153" s="164"/>
      <c r="J153" s="164"/>
      <c r="K153" s="164"/>
    </row>
    <row r="154" spans="1:11" ht="38.25" customHeight="1" x14ac:dyDescent="0.25">
      <c r="A154" s="120">
        <v>3</v>
      </c>
      <c r="B154" s="164" t="s">
        <v>246</v>
      </c>
      <c r="C154" s="164"/>
      <c r="D154" s="164"/>
      <c r="E154" s="164"/>
      <c r="F154" s="164"/>
      <c r="G154" s="164"/>
      <c r="H154" s="164"/>
      <c r="I154" s="164"/>
      <c r="J154" s="164"/>
      <c r="K154" s="164"/>
    </row>
    <row r="155" spans="1:11" ht="171.75" customHeight="1" x14ac:dyDescent="0.25">
      <c r="A155" s="120">
        <v>1</v>
      </c>
      <c r="B155" s="165" t="s">
        <v>268</v>
      </c>
      <c r="C155" s="165"/>
      <c r="D155" s="165"/>
      <c r="E155" s="165"/>
      <c r="F155" s="165"/>
      <c r="G155" s="165"/>
      <c r="H155" s="165"/>
      <c r="I155" s="165"/>
      <c r="J155" s="165"/>
      <c r="K155" s="165"/>
    </row>
    <row r="156" spans="1:11" ht="116.25" customHeight="1" x14ac:dyDescent="0.25">
      <c r="A156" s="120">
        <v>2</v>
      </c>
      <c r="B156" s="165" t="s">
        <v>266</v>
      </c>
      <c r="C156" s="165"/>
      <c r="D156" s="165"/>
      <c r="E156" s="165"/>
      <c r="F156" s="165"/>
      <c r="G156" s="165"/>
      <c r="H156" s="165"/>
      <c r="I156" s="165"/>
      <c r="J156" s="165"/>
      <c r="K156" s="165"/>
    </row>
    <row r="157" spans="1:11" ht="145.5" customHeight="1" x14ac:dyDescent="0.25">
      <c r="A157" s="120">
        <v>3</v>
      </c>
      <c r="B157" s="165" t="s">
        <v>267</v>
      </c>
      <c r="C157" s="165"/>
      <c r="D157" s="165"/>
      <c r="E157" s="165"/>
      <c r="F157" s="165"/>
      <c r="G157" s="165"/>
      <c r="H157" s="165"/>
      <c r="I157" s="165"/>
      <c r="J157" s="165"/>
      <c r="K157" s="165"/>
    </row>
    <row r="158" spans="1:11" ht="27.75" customHeight="1" x14ac:dyDescent="0.3">
      <c r="A158" s="121"/>
      <c r="B158" s="121"/>
      <c r="C158" s="122" t="s">
        <v>247</v>
      </c>
      <c r="D158" s="166" t="s">
        <v>248</v>
      </c>
      <c r="E158" s="166"/>
      <c r="F158" s="166"/>
      <c r="G158" s="166"/>
      <c r="H158" s="121"/>
      <c r="I158" s="121"/>
      <c r="J158" s="121"/>
      <c r="K158" s="121"/>
    </row>
    <row r="159" spans="1:11" ht="18.75" x14ac:dyDescent="0.25">
      <c r="A159" s="121"/>
      <c r="B159" s="121"/>
      <c r="C159" s="121"/>
      <c r="D159" s="121"/>
      <c r="E159" s="121"/>
      <c r="F159" s="121"/>
      <c r="G159" s="121"/>
      <c r="H159" s="121"/>
      <c r="I159" s="121"/>
      <c r="J159" s="121"/>
      <c r="K159" s="121"/>
    </row>
    <row r="160" spans="1:11" ht="18.75" x14ac:dyDescent="0.25">
      <c r="A160" s="121"/>
      <c r="B160" s="121"/>
      <c r="C160" s="121"/>
      <c r="D160" s="121"/>
      <c r="E160" s="121"/>
      <c r="F160" s="121"/>
      <c r="G160" s="121"/>
      <c r="H160" s="121"/>
      <c r="I160" s="121"/>
      <c r="J160" s="121"/>
      <c r="K160" s="121"/>
    </row>
    <row r="161" spans="1:11" ht="18.75" x14ac:dyDescent="0.25">
      <c r="A161" s="123"/>
      <c r="B161" s="124"/>
      <c r="C161" s="124"/>
      <c r="D161" s="124"/>
      <c r="E161" s="124"/>
      <c r="F161" s="124"/>
      <c r="G161" s="167" t="s">
        <v>249</v>
      </c>
      <c r="H161" s="167"/>
      <c r="I161" s="167"/>
      <c r="J161" s="167"/>
      <c r="K161" s="167"/>
    </row>
    <row r="162" spans="1:11" ht="142.5" customHeight="1" x14ac:dyDescent="0.25">
      <c r="A162" s="123"/>
      <c r="B162" s="124"/>
      <c r="C162" s="124"/>
      <c r="D162" s="124"/>
      <c r="E162" s="124"/>
      <c r="F162" s="124"/>
      <c r="G162" s="124"/>
      <c r="H162" s="124"/>
      <c r="I162" s="124"/>
      <c r="J162" s="124"/>
      <c r="K162" s="124"/>
    </row>
    <row r="163" spans="1:11" ht="20.25" x14ac:dyDescent="0.25">
      <c r="A163" s="123"/>
      <c r="B163" s="168" t="s">
        <v>250</v>
      </c>
      <c r="C163" s="168"/>
      <c r="D163" s="168"/>
      <c r="E163" s="168"/>
      <c r="F163" s="168"/>
      <c r="G163" s="168"/>
      <c r="H163" s="168"/>
      <c r="I163" s="168"/>
      <c r="J163" s="168"/>
      <c r="K163" s="168"/>
    </row>
    <row r="164" spans="1:11" ht="18.75" x14ac:dyDescent="0.25">
      <c r="A164" s="123"/>
      <c r="B164" s="163" t="s">
        <v>261</v>
      </c>
      <c r="C164" s="163"/>
      <c r="D164" s="163"/>
      <c r="E164" s="163"/>
      <c r="F164" s="163"/>
      <c r="G164" s="163"/>
      <c r="H164" s="163"/>
      <c r="I164" s="163"/>
      <c r="J164" s="163"/>
      <c r="K164" s="163"/>
    </row>
    <row r="165" spans="1:11" ht="18.75" x14ac:dyDescent="0.25">
      <c r="A165" s="123"/>
      <c r="B165" s="121"/>
      <c r="C165" s="121"/>
      <c r="D165" s="121"/>
      <c r="E165" s="121"/>
      <c r="F165" s="121"/>
      <c r="G165" s="121"/>
      <c r="H165" s="121"/>
      <c r="I165" s="121"/>
      <c r="J165" s="121"/>
      <c r="K165" s="121"/>
    </row>
    <row r="167" spans="1:11" ht="18.75" x14ac:dyDescent="0.25">
      <c r="A167" s="123"/>
      <c r="B167" s="165" t="s">
        <v>269</v>
      </c>
      <c r="C167" s="165"/>
      <c r="D167" s="165"/>
      <c r="E167" s="165"/>
      <c r="F167" s="165"/>
      <c r="G167" s="165"/>
      <c r="H167" s="165"/>
      <c r="I167" s="165"/>
      <c r="J167" s="165"/>
      <c r="K167" s="165"/>
    </row>
    <row r="168" spans="1:11" ht="18.75" x14ac:dyDescent="0.25">
      <c r="A168" s="123"/>
      <c r="B168" s="125" t="s">
        <v>251</v>
      </c>
      <c r="C168" s="120" t="s">
        <v>252</v>
      </c>
      <c r="D168" s="120"/>
      <c r="E168" s="120"/>
      <c r="F168" s="120"/>
      <c r="G168" s="120"/>
      <c r="H168" s="120"/>
      <c r="I168" s="120"/>
      <c r="J168" s="120"/>
      <c r="K168" s="120"/>
    </row>
    <row r="169" spans="1:11" ht="18.75" x14ac:dyDescent="0.25">
      <c r="A169" s="123"/>
      <c r="B169" s="125" t="s">
        <v>253</v>
      </c>
      <c r="C169" s="120" t="s">
        <v>248</v>
      </c>
      <c r="D169" s="120"/>
      <c r="E169" s="120"/>
      <c r="F169" s="120"/>
      <c r="G169" s="120"/>
      <c r="H169" s="120"/>
      <c r="I169" s="120"/>
      <c r="J169" s="120"/>
      <c r="K169" s="120"/>
    </row>
    <row r="170" spans="1:11" x14ac:dyDescent="0.25">
      <c r="A170" s="123"/>
      <c r="B170" s="124"/>
      <c r="C170" s="124"/>
      <c r="D170" s="124"/>
      <c r="E170" s="124"/>
      <c r="F170" s="124"/>
      <c r="G170" s="124"/>
      <c r="H170" s="124"/>
      <c r="I170" s="124"/>
      <c r="J170" s="124"/>
      <c r="K170" s="124"/>
    </row>
    <row r="171" spans="1:11" x14ac:dyDescent="0.25">
      <c r="A171" s="123"/>
      <c r="B171" s="124"/>
      <c r="C171" s="124"/>
      <c r="D171" s="124"/>
      <c r="E171" s="124"/>
      <c r="F171" s="124"/>
      <c r="G171" s="124"/>
      <c r="H171" s="124"/>
      <c r="I171" s="124"/>
      <c r="J171" s="124"/>
      <c r="K171" s="124"/>
    </row>
    <row r="172" spans="1:11" x14ac:dyDescent="0.25">
      <c r="A172" s="123"/>
      <c r="B172" s="124"/>
      <c r="C172" s="124"/>
      <c r="D172" s="124"/>
      <c r="E172" s="124"/>
      <c r="F172" s="124"/>
      <c r="G172" s="169"/>
      <c r="H172" s="169"/>
      <c r="I172" s="169"/>
      <c r="J172" s="169"/>
      <c r="K172" s="169"/>
    </row>
    <row r="173" spans="1:11" ht="18.75" x14ac:dyDescent="0.25">
      <c r="A173" s="123"/>
      <c r="B173" s="126" t="s">
        <v>254</v>
      </c>
      <c r="C173" s="124"/>
      <c r="D173" s="124"/>
      <c r="E173" s="124"/>
      <c r="F173" s="124"/>
      <c r="G173" s="124"/>
      <c r="H173" s="124"/>
      <c r="I173" s="124"/>
      <c r="J173" s="124"/>
      <c r="K173" s="124"/>
    </row>
    <row r="174" spans="1:11" ht="39" customHeight="1" x14ac:dyDescent="0.2">
      <c r="A174" s="123" t="s">
        <v>7</v>
      </c>
      <c r="B174" s="165" t="s">
        <v>255</v>
      </c>
      <c r="C174" s="165"/>
      <c r="D174" s="170" t="s">
        <v>256</v>
      </c>
      <c r="E174" s="170"/>
      <c r="F174" s="170"/>
      <c r="G174" s="124"/>
      <c r="H174" s="124"/>
      <c r="I174" s="124"/>
      <c r="J174" s="124"/>
      <c r="K174" s="124"/>
    </row>
    <row r="175" spans="1:11" ht="56.25" customHeight="1" x14ac:dyDescent="0.2">
      <c r="A175" s="123">
        <v>2</v>
      </c>
      <c r="B175" s="165" t="s">
        <v>257</v>
      </c>
      <c r="C175" s="165"/>
      <c r="D175" s="170" t="s">
        <v>256</v>
      </c>
      <c r="E175" s="170"/>
      <c r="F175" s="170"/>
      <c r="G175" s="124"/>
      <c r="H175" s="124"/>
      <c r="I175" s="124"/>
      <c r="J175" s="124"/>
      <c r="K175" s="124"/>
    </row>
    <row r="176" spans="1:11" ht="36.75" customHeight="1" x14ac:dyDescent="0.2">
      <c r="A176" s="123">
        <v>3</v>
      </c>
      <c r="B176" s="165" t="s">
        <v>258</v>
      </c>
      <c r="C176" s="165"/>
      <c r="D176" s="170" t="s">
        <v>256</v>
      </c>
      <c r="E176" s="170"/>
      <c r="F176" s="170"/>
      <c r="G176" s="124"/>
      <c r="H176" s="124"/>
      <c r="I176" s="124"/>
      <c r="J176" s="124"/>
      <c r="K176" s="124"/>
    </row>
    <row r="177" spans="1:11" ht="55.5" customHeight="1" x14ac:dyDescent="0.2">
      <c r="A177" s="123">
        <v>4</v>
      </c>
      <c r="B177" s="165" t="s">
        <v>259</v>
      </c>
      <c r="C177" s="165"/>
      <c r="D177" s="170" t="s">
        <v>256</v>
      </c>
      <c r="E177" s="170"/>
      <c r="F177" s="170"/>
      <c r="G177" s="124"/>
      <c r="H177" s="124"/>
      <c r="I177" s="124"/>
      <c r="J177" s="124"/>
      <c r="K177" s="124"/>
    </row>
    <row r="178" spans="1:11" ht="66" customHeight="1" x14ac:dyDescent="0.2">
      <c r="A178" s="123">
        <v>5</v>
      </c>
      <c r="B178" s="165" t="s">
        <v>260</v>
      </c>
      <c r="C178" s="165"/>
      <c r="D178" s="170" t="s">
        <v>256</v>
      </c>
      <c r="E178" s="170"/>
      <c r="F178" s="170"/>
      <c r="G178" s="124"/>
      <c r="H178" s="124"/>
      <c r="I178" s="124"/>
      <c r="J178" s="124"/>
      <c r="K178" s="124"/>
    </row>
  </sheetData>
  <mergeCells count="63">
    <mergeCell ref="B178:C178"/>
    <mergeCell ref="D178:F178"/>
    <mergeCell ref="B175:C175"/>
    <mergeCell ref="D175:F175"/>
    <mergeCell ref="B176:C176"/>
    <mergeCell ref="D176:F176"/>
    <mergeCell ref="B177:C177"/>
    <mergeCell ref="D177:F177"/>
    <mergeCell ref="B164:K164"/>
    <mergeCell ref="B167:K167"/>
    <mergeCell ref="G172:K172"/>
    <mergeCell ref="B174:C174"/>
    <mergeCell ref="D174:F174"/>
    <mergeCell ref="B156:K156"/>
    <mergeCell ref="B157:K157"/>
    <mergeCell ref="D158:G158"/>
    <mergeCell ref="G161:K161"/>
    <mergeCell ref="B163:K163"/>
    <mergeCell ref="A151:K151"/>
    <mergeCell ref="B152:K152"/>
    <mergeCell ref="B153:K153"/>
    <mergeCell ref="B154:K154"/>
    <mergeCell ref="B155:K155"/>
    <mergeCell ref="B148:C148"/>
    <mergeCell ref="D148:E148"/>
    <mergeCell ref="F148:G148"/>
    <mergeCell ref="H148:I148"/>
    <mergeCell ref="B149:C149"/>
    <mergeCell ref="D149:E149"/>
    <mergeCell ref="F149:G149"/>
    <mergeCell ref="H149:I149"/>
    <mergeCell ref="B146:C146"/>
    <mergeCell ref="D146:E146"/>
    <mergeCell ref="F146:G146"/>
    <mergeCell ref="H146:I146"/>
    <mergeCell ref="B147:C147"/>
    <mergeCell ref="D147:E147"/>
    <mergeCell ref="F147:G147"/>
    <mergeCell ref="H147:I147"/>
    <mergeCell ref="B1:O1"/>
    <mergeCell ref="A11:K11"/>
    <mergeCell ref="A80:K80"/>
    <mergeCell ref="A102:K102"/>
    <mergeCell ref="A103:K103"/>
    <mergeCell ref="A90:E90"/>
    <mergeCell ref="G90:K90"/>
    <mergeCell ref="I2:O2"/>
    <mergeCell ref="I3:O3"/>
    <mergeCell ref="I4:O4"/>
    <mergeCell ref="A10:E10"/>
    <mergeCell ref="F10:K10"/>
    <mergeCell ref="A138:K138"/>
    <mergeCell ref="A118:K118"/>
    <mergeCell ref="A134:K134"/>
    <mergeCell ref="A126:K126"/>
    <mergeCell ref="A91:K91"/>
    <mergeCell ref="A125:E125"/>
    <mergeCell ref="A135:K135"/>
    <mergeCell ref="A112:E112"/>
    <mergeCell ref="G112:K112"/>
    <mergeCell ref="G125:K125"/>
    <mergeCell ref="A113:K113"/>
    <mergeCell ref="A119:K119"/>
  </mergeCells>
  <hyperlinks>
    <hyperlink ref="B38" r:id="rId1" display="http://krasnodar.flagma.ru/fanera-laminirovannaya-vlagostoykaya-21-mm-2440-o2407003.html"/>
    <hyperlink ref="C19" r:id="rId2" display="https://www.festool.ru/Products/Pages/Product-Detail.aspx?pid=571871&amp;name=ETS-EC-150-3-EQ"/>
    <hyperlink ref="C22" r:id="rId3" location="show_tab_1" display="https://arsenalmastera.ru/goods/Frezer-vertikalnyj-Festool-OF-1400-EBQ-Plus-s-10-frezami-Box-OF-S8-2#show_tab_1"/>
    <hyperlink ref="C25" r:id="rId4" display="http://rubankov.ru/shop/UID_9730_lineyki_matovye_shinwa.html"/>
    <hyperlink ref="C27" r:id="rId5" display="http://rubankov.ru/shop/UID_2327_malka_shinwa_250mm_62596.html"/>
    <hyperlink ref="C28" r:id="rId6" display="http://my-shop.ru/shop/products/1848854.html?partner=6414&amp;gclid=CjwKEAiAr4vBBRCG36e415-_l1wSJAAatjJZtw7YP2LicVKCWe3hg--581sZpMQyVnPiKnIDBzJFrxoC3GPw_wcB"/>
    <hyperlink ref="C29" r:id="rId7" display="http://gaffa.ru/le-mark/paper-tape-sightline"/>
  </hyperlinks>
  <pageMargins left="0.31496062992125984" right="0.47" top="0.74803149606299213" bottom="0.35433070866141736" header="0.11811023622047245" footer="0.11811023622047245"/>
  <pageSetup paperSize="9" scale="66" fitToHeight="0" orientation="landscape" r:id="rId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2019-06-21T03:28:14Z</dcterms:modified>
</cp:coreProperties>
</file>